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https://springwatertownship-my.sharepoint.com/personal/brittnee_fisher_springwater_ca/Documents/Desktop/"/>
    </mc:Choice>
  </mc:AlternateContent>
  <xr:revisionPtr revIDLastSave="6" documentId="8_{AA98CF87-4E32-4357-8B98-A92E5A48D22A}" xr6:coauthVersionLast="47" xr6:coauthVersionMax="47" xr10:uidLastSave="{E5D378CD-A4E9-4C62-8724-C0126A82B4F9}"/>
  <bookViews>
    <workbookView xWindow="5805" yWindow="885" windowWidth="21600" windowHeight="11295" xr2:uid="{00000000-000D-0000-FFFF-FFFF00000000}"/>
  </bookViews>
  <sheets>
    <sheet name="Sheet1" sheetId="1" r:id="rId1"/>
    <sheet name="Sheet2" sheetId="2" r:id="rId2"/>
    <sheet name="Sheet3" sheetId="3" r:id="rId3"/>
  </sheets>
  <definedNames>
    <definedName name="_xlnm.Print_Area" localSheetId="0">Sheet1!$A$1:$Y$574</definedName>
    <definedName name="Z_CD83341C_7113_459C_BA6F_AEA230116C2A_.wvu.PrintArea" localSheetId="0" hidden="1">Sheet1!$A$1:$Y$574</definedName>
  </definedNames>
  <calcPr calcId="191029"/>
  <customWorkbookViews>
    <customWorkbookView name="Penny Travis - Personal View" guid="{CD83341C-7113-459C-BA6F-AEA230116C2A}"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0" i="1" l="1"/>
  <c r="Q239" i="1"/>
  <c r="Q238" i="1"/>
  <c r="Q237" i="1"/>
  <c r="Q236" i="1"/>
  <c r="Q235" i="1"/>
  <c r="Q234" i="1"/>
  <c r="Q233" i="1"/>
  <c r="Q232" i="1"/>
  <c r="Q231" i="1"/>
  <c r="Q230" i="1"/>
  <c r="Q229" i="1"/>
  <c r="Q228" i="1"/>
  <c r="Q241" i="1" l="1"/>
  <c r="Q242" i="1" s="1"/>
  <c r="O153" i="1"/>
  <c r="J153" i="1"/>
  <c r="A153" i="1"/>
  <c r="V151" i="1"/>
  <c r="R151" i="1"/>
  <c r="A151" i="1"/>
  <c r="O99" i="1"/>
  <c r="J99" i="1"/>
  <c r="A99" i="1"/>
  <c r="V97" i="1"/>
  <c r="R97" i="1"/>
  <c r="A97" i="1"/>
  <c r="Q467" i="1" l="1"/>
  <c r="D474" i="1"/>
  <c r="T496" i="1" l="1"/>
  <c r="T494" i="1"/>
  <c r="U387" i="1"/>
  <c r="Q387" i="1"/>
  <c r="N387" i="1"/>
  <c r="E386" i="1"/>
  <c r="G474" i="1" l="1"/>
  <c r="T276" i="1" l="1"/>
  <c r="T277" i="1"/>
  <c r="T275" i="1"/>
  <c r="T274" i="1"/>
  <c r="T268" i="1"/>
  <c r="D485" i="1"/>
  <c r="G431" i="1"/>
  <c r="O399" i="1"/>
  <c r="C399" i="1"/>
  <c r="T278" i="1" l="1"/>
  <c r="G485" i="1"/>
  <c r="K485" i="1" s="1"/>
  <c r="Q295" i="1"/>
  <c r="T269" i="1" l="1"/>
  <c r="T263" i="1"/>
  <c r="T262" i="1"/>
  <c r="T261" i="1"/>
  <c r="T260" i="1"/>
  <c r="T259" i="1"/>
  <c r="T264" i="1" l="1"/>
  <c r="E287" i="1" l="1"/>
  <c r="V246" i="1"/>
  <c r="T271" i="1" s="1"/>
  <c r="L281" i="1" l="1"/>
  <c r="T282" i="1" s="1"/>
  <c r="T283" i="1" s="1"/>
  <c r="L287" i="1" s="1"/>
  <c r="E289" i="1" s="1"/>
  <c r="U399" i="1"/>
  <c r="B11" i="2"/>
  <c r="B10" i="2"/>
  <c r="C414" i="1" l="1"/>
  <c r="I414" i="1" s="1"/>
  <c r="C418" i="1" s="1"/>
  <c r="D467" i="1"/>
  <c r="I467" i="1" s="1"/>
  <c r="L474" i="1"/>
  <c r="C452" i="1"/>
  <c r="M452" i="1" s="1"/>
  <c r="B386" i="1"/>
  <c r="I386" i="1" s="1"/>
  <c r="B390" i="1" s="1"/>
  <c r="Q296" i="1"/>
  <c r="V467" i="1"/>
  <c r="I399" i="1"/>
  <c r="C403" i="1" s="1"/>
  <c r="C431" i="1"/>
  <c r="L431" i="1" s="1"/>
  <c r="C435" i="1" l="1"/>
</calcChain>
</file>

<file path=xl/sharedStrings.xml><?xml version="1.0" encoding="utf-8"?>
<sst xmlns="http://schemas.openxmlformats.org/spreadsheetml/2006/main" count="816" uniqueCount="496">
  <si>
    <t>For use by Principal Authority</t>
  </si>
  <si>
    <t>Application number:</t>
  </si>
  <si>
    <t>Date received:</t>
  </si>
  <si>
    <t>Roll number:</t>
  </si>
  <si>
    <t>4341-</t>
  </si>
  <si>
    <t>Application submitted to:</t>
  </si>
  <si>
    <t>TOWNSHIP OF SPRINGWATER</t>
  </si>
  <si>
    <t>Project information</t>
  </si>
  <si>
    <t>Building number, street name</t>
  </si>
  <si>
    <t>Unit number</t>
  </si>
  <si>
    <t>Lot/con.</t>
  </si>
  <si>
    <t>Postal code</t>
  </si>
  <si>
    <t>Plan number/other description</t>
  </si>
  <si>
    <t>Project value est.$</t>
  </si>
  <si>
    <t>B.</t>
  </si>
  <si>
    <t>A.</t>
  </si>
  <si>
    <t>Purpose of application</t>
  </si>
  <si>
    <t>(Name of municipality, upper-tier municipality, board of health or convservation authority.)</t>
  </si>
  <si>
    <t>Conditional Permit</t>
  </si>
  <si>
    <t>Proposed use of building</t>
  </si>
  <si>
    <t>Current use of building</t>
  </si>
  <si>
    <t>Description of proposed work</t>
  </si>
  <si>
    <t>C.</t>
  </si>
  <si>
    <t>Applicant</t>
  </si>
  <si>
    <t>Applicant is:</t>
  </si>
  <si>
    <t xml:space="preserve">Owner  </t>
  </si>
  <si>
    <t>or</t>
  </si>
  <si>
    <t>First name</t>
  </si>
  <si>
    <t>Last name</t>
  </si>
  <si>
    <t>Corporation or partnership</t>
  </si>
  <si>
    <t>Street Address</t>
  </si>
  <si>
    <t>City/Town (Municipality)</t>
  </si>
  <si>
    <t>Province</t>
  </si>
  <si>
    <t>Postal Code</t>
  </si>
  <si>
    <t>E-mail</t>
  </si>
  <si>
    <t>Telephone number (include area code)</t>
  </si>
  <si>
    <t>Fax (include area code)</t>
  </si>
  <si>
    <t>Cell number (include area code)</t>
  </si>
  <si>
    <t>Ext.</t>
  </si>
  <si>
    <t>D.</t>
  </si>
  <si>
    <t>Owner (if different from applicant)</t>
  </si>
  <si>
    <t>E.</t>
  </si>
  <si>
    <t>FOR OFFICE USE ONLY</t>
  </si>
  <si>
    <t>Date</t>
  </si>
  <si>
    <t>F.</t>
  </si>
  <si>
    <t>i.</t>
  </si>
  <si>
    <t>Yes</t>
  </si>
  <si>
    <t>No</t>
  </si>
  <si>
    <t xml:space="preserve">i.
</t>
  </si>
  <si>
    <t>ii.</t>
  </si>
  <si>
    <t>iii.</t>
  </si>
  <si>
    <t>G.</t>
  </si>
  <si>
    <t>Required Schedules</t>
  </si>
  <si>
    <t>H.</t>
  </si>
  <si>
    <t>Completeness and compliance with applicable law.</t>
  </si>
  <si>
    <t xml:space="preserve">ii.
</t>
  </si>
  <si>
    <t xml:space="preserve">iii.
</t>
  </si>
  <si>
    <t>iv.</t>
  </si>
  <si>
    <t>The proposed building, construction or demolition will not contravene any applicable law.</t>
  </si>
  <si>
    <t>I.</t>
  </si>
  <si>
    <t>Declaration of applicant</t>
  </si>
  <si>
    <t>I,</t>
  </si>
  <si>
    <t>certify that:</t>
  </si>
  <si>
    <t>(print name)</t>
  </si>
  <si>
    <t>1.</t>
  </si>
  <si>
    <t>2.</t>
  </si>
  <si>
    <t>If the owner is a corporation or partnership, I have authority to bind the corporation or partnership.</t>
  </si>
  <si>
    <t>Signature of Applicant</t>
  </si>
  <si>
    <t>Schedule 1:  Designer Information</t>
  </si>
  <si>
    <t>Use one form for each individual who reviews and takes responsibility for design activities with respect to the project.</t>
  </si>
  <si>
    <t>Individual who reviews and takes responsibility for design activities</t>
  </si>
  <si>
    <t>Name</t>
  </si>
  <si>
    <t>Firm</t>
  </si>
  <si>
    <t>Design activities undertaken by individual identified in - Section B [Building Code Table 3.5.3.1.(1) of Division C]</t>
  </si>
  <si>
    <t>House</t>
  </si>
  <si>
    <t>Small Buildings</t>
  </si>
  <si>
    <t>Large Buildings</t>
  </si>
  <si>
    <t>Complex Buildings</t>
  </si>
  <si>
    <t>HVAC - House</t>
  </si>
  <si>
    <t>Building Services</t>
  </si>
  <si>
    <t>Detection, Lighting and Power</t>
  </si>
  <si>
    <t>Fire Protection</t>
  </si>
  <si>
    <t>Building Structural</t>
  </si>
  <si>
    <t>Plumbing - All Buildings</t>
  </si>
  <si>
    <t>Plumbing - House</t>
  </si>
  <si>
    <t>On-site Sewage Systems</t>
  </si>
  <si>
    <t>Description of designer's work</t>
  </si>
  <si>
    <t>Declaration of Designer</t>
  </si>
  <si>
    <t>Individual BCIN:</t>
  </si>
  <si>
    <t>Firm BCIN:</t>
  </si>
  <si>
    <t>The design work is exempt from the registration and qualification requirements of the Building Code.</t>
  </si>
  <si>
    <t>I review and take responsibility for the design work and am qualified in the appropriate category as an "other designer" under subsection 3.2.5 of Division C, of the Building Code.</t>
  </si>
  <si>
    <t xml:space="preserve">Basis for exemption from registration and qualification: </t>
  </si>
  <si>
    <t>I certify that:</t>
  </si>
  <si>
    <t>The information contained in this schedule is true to the best of my knowledge.</t>
  </si>
  <si>
    <t>I have authority to bind the corporation or partnership (if applicable).</t>
  </si>
  <si>
    <t>Signature of Designer</t>
  </si>
  <si>
    <t>Note:</t>
  </si>
  <si>
    <t>Attach Schedule 1 for each individual who reviews and takes resposibility for design activities.</t>
  </si>
  <si>
    <t>Attach Schedule 2 where application is to construct on-site, install or repair a sewage system.</t>
  </si>
  <si>
    <t>This application meets all the requirements of clauses 1.3.1.3(5) (a) to (d) of Division C of the Building Code.  (The application is made in the correct form and by the owner or authorized agent, all applicable fields have been completed on the application and all required schedules and, all required schedules are submitted.)</t>
  </si>
  <si>
    <t>The information contained in this application, attached schedules, attached plans and specifications, and other attached documentation is true to the best of my knowledge.</t>
  </si>
  <si>
    <t>declare that (choose one as appropriate):</t>
  </si>
  <si>
    <t>For the purposes of this form , "individual" means the "person" referred to in Clause 3.2.4.7(1) d). Of Division C, Article 3.2.5.1 of Division C, and all other persons who are exempt from qualification under Subsections 3.2.4 and 3.2.5 of Division C.</t>
  </si>
  <si>
    <t xml:space="preserve">
Yes</t>
  </si>
  <si>
    <t xml:space="preserve">
No</t>
  </si>
  <si>
    <t xml:space="preserve">Basis for exemption from registration:  </t>
  </si>
  <si>
    <t>Schedule 2:  Sewage System Installer Information</t>
  </si>
  <si>
    <t>Sewage system installer</t>
  </si>
  <si>
    <t>Is the installer of the sewage system engaged in the business of constructing on-site, installing, repairing, servicing, cleaning or emptying sewage systems, in accordance with Building Code Article 3.3.1.1, Division C?</t>
  </si>
  <si>
    <t>Yes (Continue to Section C)</t>
  </si>
  <si>
    <t>No (Continue to Section E)</t>
  </si>
  <si>
    <t>Installer unknown at time of application (Continue to Section E)</t>
  </si>
  <si>
    <t>BCIN</t>
  </si>
  <si>
    <t>Qualified supervisor information (where answer to Section B is "Yes")</t>
  </si>
  <si>
    <t>Name of qualified supervisor(s)</t>
  </si>
  <si>
    <t>Building Code Identification Number (BCIN)</t>
  </si>
  <si>
    <t xml:space="preserve">I, </t>
  </si>
  <si>
    <t>declare that:</t>
  </si>
  <si>
    <t>I am the applicant for the permit to construct the sewage system.  If the installer is unknown at time of applicaton, I shall submit a new Schedule 2 prior to construction when the installer is known;</t>
  </si>
  <si>
    <t>OR</t>
  </si>
  <si>
    <t>If the owner is a corporation or partnership, I have the authority to bind the corporation or partnership.</t>
  </si>
  <si>
    <t>Signature of applicant</t>
  </si>
  <si>
    <t>System is for:</t>
  </si>
  <si>
    <t>Residential Use</t>
  </si>
  <si>
    <t>The installation is:</t>
  </si>
  <si>
    <t>New</t>
  </si>
  <si>
    <t>Replacement</t>
  </si>
  <si>
    <t>Alteration</t>
  </si>
  <si>
    <t>Repair</t>
  </si>
  <si>
    <t>Are test holes ready?</t>
  </si>
  <si>
    <t>Type of proposed sewage system</t>
  </si>
  <si>
    <t>Proposed sewage system</t>
  </si>
  <si>
    <t>A</t>
  </si>
  <si>
    <t>Permit #:</t>
  </si>
  <si>
    <r>
      <t>I review and take responsibility for the design work on behalf of a firm registered under subsection 3.2.4 of Division C, of the Building Code</t>
    </r>
    <r>
      <rPr>
        <i/>
        <sz val="9"/>
        <color theme="1"/>
        <rFont val="Arial"/>
        <family val="2"/>
      </rPr>
      <t>.</t>
    </r>
    <r>
      <rPr>
        <sz val="9"/>
        <color theme="1"/>
        <rFont val="Arial"/>
        <family val="2"/>
      </rPr>
      <t xml:space="preserve">  I am qualified, and the firm is registered, in the appropriate classes/categories.</t>
    </r>
  </si>
  <si>
    <r>
      <t xml:space="preserve">This application is accompanied by the plans and specifications prescribed by the applicable by-law, resolution or regulation made under clause 7(1)(b) of the </t>
    </r>
    <r>
      <rPr>
        <i/>
        <sz val="9"/>
        <color theme="1"/>
        <rFont val="Arial"/>
        <family val="2"/>
      </rPr>
      <t>Building Code Act, 1992</t>
    </r>
    <r>
      <rPr>
        <sz val="9"/>
        <color theme="1"/>
        <rFont val="Arial"/>
        <family val="2"/>
      </rPr>
      <t>.</t>
    </r>
  </si>
  <si>
    <r>
      <t xml:space="preserve">Payment has been made of all fees that are required, under the applicable by-law, resolution or regulation made under clause 7(1)(c) of the </t>
    </r>
    <r>
      <rPr>
        <i/>
        <sz val="9"/>
        <color theme="1"/>
        <rFont val="Arial"/>
        <family val="2"/>
      </rPr>
      <t>Building Code Act, 1992</t>
    </r>
    <r>
      <rPr>
        <sz val="9"/>
        <color theme="1"/>
        <rFont val="Arial"/>
        <family val="2"/>
      </rPr>
      <t>, to be paid when the application is made.</t>
    </r>
  </si>
  <si>
    <r>
      <t xml:space="preserve">This application is accompanied by the information and documents prescribed by the applicable by-law, resolution or regulation made under clause (7(1)(b) of the </t>
    </r>
    <r>
      <rPr>
        <i/>
        <sz val="9"/>
        <color theme="1"/>
        <rFont val="Arial"/>
        <family val="2"/>
      </rPr>
      <t>Building Code Act, 1992</t>
    </r>
    <r>
      <rPr>
        <sz val="9"/>
        <color theme="1"/>
        <rFont val="Arial"/>
        <family val="2"/>
      </rPr>
      <t xml:space="preserve"> which enables the chief building official to determine whether the proposed building, construction or demolition will contravene any applicable law.</t>
    </r>
  </si>
  <si>
    <t>Schedule 1 is not required to be completed by a holder of a license, temporary license, or a certificate of authorization, issued by the Ontario Association of Architects.  Schedule 1 is also not required to be completed by a holder of a license to practise, a limited license to practise, or a certificate of authorization, issed by the Association of Professional Engineers of Ontario.</t>
  </si>
  <si>
    <t>Registered install information (where answer to B is "Yes')</t>
  </si>
  <si>
    <t>I am the holder of the permit to construct the sewage system, and am submitting a new Schedule 2 now that the installer is known.</t>
  </si>
  <si>
    <t>Schedule 2A:  Sewage System Information</t>
  </si>
  <si>
    <r>
      <t>Area of work (m</t>
    </r>
    <r>
      <rPr>
        <vertAlign val="superscript"/>
        <sz val="8"/>
        <color theme="1"/>
        <rFont val="Arial"/>
        <family val="2"/>
      </rPr>
      <t>2</t>
    </r>
    <r>
      <rPr>
        <sz val="8"/>
        <color theme="1"/>
        <rFont val="Arial"/>
        <family val="2"/>
      </rPr>
      <t>)</t>
    </r>
  </si>
  <si>
    <t>Addition to an existing building</t>
  </si>
  <si>
    <t>Alteration/repair</t>
  </si>
  <si>
    <t>Demolition</t>
  </si>
  <si>
    <t>New Construction</t>
  </si>
  <si>
    <t>Application for a Permit to Construct or Demolish - SEPTIC</t>
  </si>
  <si>
    <t>This form is authorized under subsection 8(1.1) of the Building Code Act, 1992</t>
  </si>
  <si>
    <t>Township of Springwater</t>
  </si>
  <si>
    <t>Septic Design Reviewed</t>
  </si>
  <si>
    <t>Signature</t>
  </si>
  <si>
    <t>Commercial or Industrial or Agricultural Use</t>
  </si>
  <si>
    <r>
      <t xml:space="preserve">Test Holes </t>
    </r>
    <r>
      <rPr>
        <sz val="9"/>
        <color theme="1"/>
        <rFont val="Arial"/>
        <family val="2"/>
      </rPr>
      <t>are generally required for all new or replacement Class 4 septic system applications; minimum size to be 3 feet (.9 meters) wide and 6 feet (1.8 meters) deep.  Must be stepped or sloped.</t>
    </r>
  </si>
  <si>
    <t>B</t>
  </si>
  <si>
    <t>Data</t>
  </si>
  <si>
    <t>Formula</t>
  </si>
  <si>
    <t>Description (Result)</t>
  </si>
  <si>
    <t>3rd largest number in the numbers above (5)</t>
  </si>
  <si>
    <t>7th largest number in the numbers above (4)</t>
  </si>
  <si>
    <t>Trench</t>
  </si>
  <si>
    <t>Filter</t>
  </si>
  <si>
    <t>Distribution</t>
  </si>
  <si>
    <t>Other, please specify:</t>
  </si>
  <si>
    <t xml:space="preserve">1. </t>
  </si>
  <si>
    <t xml:space="preserve">2. </t>
  </si>
  <si>
    <t xml:space="preserve">3. </t>
  </si>
  <si>
    <t xml:space="preserve">4. </t>
  </si>
  <si>
    <t>Please enter the number representing the type of system to be installed (eg. 1-4)</t>
  </si>
  <si>
    <t>Classification of Treatment Unit:</t>
  </si>
  <si>
    <t>II</t>
  </si>
  <si>
    <t>III</t>
  </si>
  <si>
    <t>IV</t>
  </si>
  <si>
    <t>Manufacturer</t>
  </si>
  <si>
    <t>Model</t>
  </si>
  <si>
    <t>Attach documentation  to application</t>
  </si>
  <si>
    <t>Total Fixture Units over 20:</t>
  </si>
  <si>
    <t xml:space="preserve">Total Fixture Units:  </t>
  </si>
  <si>
    <t>=</t>
  </si>
  <si>
    <t>x</t>
  </si>
  <si>
    <t>washing machine</t>
  </si>
  <si>
    <t>sink, bar sink or kitchen sink (ea)</t>
  </si>
  <si>
    <t>laundry tub</t>
  </si>
  <si>
    <t>dishwasher</t>
  </si>
  <si>
    <t>bidet</t>
  </si>
  <si>
    <t>Tub or 1-head shower</t>
  </si>
  <si>
    <t>toilet</t>
  </si>
  <si>
    <t>Notes</t>
  </si>
  <si>
    <t>Fixture Unit Count</t>
  </si>
  <si>
    <t>Fixture Units</t>
  </si>
  <si>
    <t>Number of new/ proposed bath- rooms/fixtures</t>
  </si>
  <si>
    <t>Description of Fixture</t>
  </si>
  <si>
    <t>Record number of plumbing fixtures in chart below 
(include rough-in plumbing, eg. for future basement bathroom)</t>
  </si>
  <si>
    <r>
      <t>Design flow calculations - single dwelling units (</t>
    </r>
    <r>
      <rPr>
        <sz val="10"/>
        <color theme="1"/>
        <rFont val="Arial"/>
        <family val="2"/>
      </rPr>
      <t>separate calculations required for multi-residential and non-residential structures)</t>
    </r>
  </si>
  <si>
    <t xml:space="preserve">Record finished floor area - in square meters - for the following: </t>
  </si>
  <si>
    <t>Loft</t>
  </si>
  <si>
    <t>Other ?
please identify:</t>
  </si>
  <si>
    <t>Total</t>
  </si>
  <si>
    <t>Will this septic system serve more than one dwelling unit?  (eg. basement apt, granny flat etc.)</t>
  </si>
  <si>
    <t>Litres per day</t>
  </si>
  <si>
    <t xml:space="preserve">Q  </t>
  </si>
  <si>
    <r>
      <t xml:space="preserve">(B  </t>
    </r>
    <r>
      <rPr>
        <b/>
        <sz val="9"/>
        <color theme="1"/>
        <rFont val="Arial"/>
        <family val="2"/>
      </rPr>
      <t>or</t>
    </r>
    <r>
      <rPr>
        <sz val="9"/>
        <color theme="1"/>
        <rFont val="Arial"/>
        <family val="2"/>
      </rPr>
      <t xml:space="preserve">  C  </t>
    </r>
    <r>
      <rPr>
        <b/>
        <sz val="9"/>
        <color theme="1"/>
        <rFont val="Arial"/>
        <family val="2"/>
      </rPr>
      <t>or</t>
    </r>
    <r>
      <rPr>
        <sz val="9"/>
        <color theme="1"/>
        <rFont val="Arial"/>
        <family val="2"/>
      </rPr>
      <t xml:space="preserve">  D)</t>
    </r>
  </si>
  <si>
    <t>+</t>
  </si>
  <si>
    <t>(A)</t>
  </si>
  <si>
    <t>Q</t>
  </si>
  <si>
    <t>Q = A + (the highest of)  B  or  C  or  D</t>
  </si>
  <si>
    <t>TOTAL (D)</t>
  </si>
  <si>
    <t>over 20 (from pg. 5)</t>
  </si>
  <si>
    <t>Total Flow</t>
  </si>
  <si>
    <t>50 litres/
fixture unit</t>
  </si>
  <si>
    <t>Number of fixture units</t>
  </si>
  <si>
    <t>Fixture Units (D)</t>
  </si>
  <si>
    <t>TOTAL (C)</t>
  </si>
  <si>
    <t>&gt; 600 m2</t>
  </si>
  <si>
    <t>401 - 600 m2</t>
  </si>
  <si>
    <t>201 - 400 m2</t>
  </si>
  <si>
    <t>0 - 200 m2</t>
  </si>
  <si>
    <t>Flow(C)</t>
  </si>
  <si>
    <t>Volume
(in litres)</t>
  </si>
  <si>
    <t>Size of Living Area
(in m2)</t>
  </si>
  <si>
    <t xml:space="preserve">Living Area </t>
  </si>
  <si>
    <t>TOTAL (B)</t>
  </si>
  <si>
    <t>Volume (in litres)</t>
  </si>
  <si>
    <t># of bedrooms &gt;5</t>
  </si>
  <si>
    <t>&gt;5 Bedrooms?</t>
  </si>
  <si>
    <t>Bedroom Flow (B)</t>
  </si>
  <si>
    <t>TOTAL (A)</t>
  </si>
  <si>
    <t>Select Number of Bedrooms</t>
  </si>
  <si>
    <t>Bedroom Flow (A)</t>
  </si>
  <si>
    <r>
      <t>D</t>
    </r>
    <r>
      <rPr>
        <sz val="9"/>
        <color theme="1"/>
        <rFont val="Arial"/>
        <family val="2"/>
      </rPr>
      <t xml:space="preserve">= Fixture units </t>
    </r>
    <r>
      <rPr>
        <u/>
        <sz val="9"/>
        <color theme="1"/>
        <rFont val="Arial"/>
        <family val="2"/>
      </rPr>
      <t>over</t>
    </r>
    <r>
      <rPr>
        <sz val="9"/>
        <color theme="1"/>
        <rFont val="Arial"/>
        <family val="2"/>
      </rPr>
      <t xml:space="preserve"> 50.</t>
    </r>
  </si>
  <si>
    <r>
      <rPr>
        <b/>
        <sz val="9"/>
        <color theme="1"/>
        <rFont val="Arial"/>
        <family val="2"/>
      </rPr>
      <t>C</t>
    </r>
    <r>
      <rPr>
        <sz val="9"/>
        <color theme="1"/>
        <rFont val="Arial"/>
        <family val="2"/>
      </rPr>
      <t>= Living area flow</t>
    </r>
  </si>
  <si>
    <r>
      <t>B</t>
    </r>
    <r>
      <rPr>
        <sz val="9"/>
        <color theme="1"/>
        <rFont val="Arial"/>
        <family val="2"/>
      </rPr>
      <t>= bedroom flow (</t>
    </r>
    <r>
      <rPr>
        <u/>
        <sz val="9"/>
        <color theme="1"/>
        <rFont val="Arial"/>
        <family val="2"/>
      </rPr>
      <t>over</t>
    </r>
    <r>
      <rPr>
        <sz val="9"/>
        <color theme="1"/>
        <rFont val="Arial"/>
        <family val="2"/>
      </rPr>
      <t xml:space="preserve"> 5 bedrooms)</t>
    </r>
  </si>
  <si>
    <r>
      <rPr>
        <b/>
        <sz val="9"/>
        <color theme="1"/>
        <rFont val="Arial"/>
        <family val="2"/>
      </rPr>
      <t>A</t>
    </r>
    <r>
      <rPr>
        <sz val="9"/>
        <color theme="1"/>
        <rFont val="Arial"/>
        <family val="2"/>
      </rPr>
      <t>= bedroom flow (1-5 bedrooms)</t>
    </r>
  </si>
  <si>
    <t>Where:</t>
  </si>
  <si>
    <r>
      <t>Design Flow Calculations for Dwellings</t>
    </r>
    <r>
      <rPr>
        <sz val="10"/>
        <color theme="1"/>
        <rFont val="Arial"/>
        <family val="2"/>
      </rPr>
      <t xml:space="preserve"> (separate calculation required for non-residential structures)</t>
    </r>
  </si>
  <si>
    <t>Does it backwash into septic?</t>
  </si>
  <si>
    <t>Water Filter</t>
  </si>
  <si>
    <t>Water softener</t>
  </si>
  <si>
    <t>Additional appliances (check as applicable):</t>
  </si>
  <si>
    <t>Non-Residential (3600L) minimum</t>
  </si>
  <si>
    <t>Residential (3600L) minimum</t>
  </si>
  <si>
    <t>Proposed</t>
  </si>
  <si>
    <t>Minimum</t>
  </si>
  <si>
    <t>Working Capacity</t>
  </si>
  <si>
    <t xml:space="preserve">Existing  </t>
  </si>
  <si>
    <t xml:space="preserve">New  </t>
  </si>
  <si>
    <t>Septic Tank Size (working capacity) for Class 4 System</t>
  </si>
  <si>
    <t>Medium to low permeability</t>
  </si>
  <si>
    <t>ML</t>
  </si>
  <si>
    <t>inorganic silts/clay-like silts</t>
  </si>
  <si>
    <t xml:space="preserve"> 20 - 50</t>
  </si>
  <si>
    <t>Medium to low mermeability depending on amount of clay</t>
  </si>
  <si>
    <t xml:space="preserve">SC
</t>
  </si>
  <si>
    <t>clay-like sand/silty loam mix</t>
  </si>
  <si>
    <t>12 - 50</t>
  </si>
  <si>
    <t>SM</t>
  </si>
  <si>
    <t>silty sand/loam mix</t>
  </si>
  <si>
    <t>8 - 20</t>
  </si>
  <si>
    <t>Medium permeability</t>
  </si>
  <si>
    <t>SP</t>
  </si>
  <si>
    <t>gravelly sand, uniform, minimal fine</t>
  </si>
  <si>
    <t>2 - 8</t>
  </si>
  <si>
    <t>SW</t>
  </si>
  <si>
    <t>gravel, sand mix, minimal fine</t>
  </si>
  <si>
    <t>2 - 12</t>
  </si>
  <si>
    <t>Important to estimate amount of silt and clay</t>
  </si>
  <si>
    <t>GC</t>
  </si>
  <si>
    <t>clay-like gravel, gravel-sand-clay mixtures</t>
  </si>
  <si>
    <t>Permeable to medium permeable, depending on amount of silt</t>
  </si>
  <si>
    <t>GM</t>
  </si>
  <si>
    <t>silty gravels, gravel-sand-silt</t>
  </si>
  <si>
    <t xml:space="preserve"> 4 - 12</t>
  </si>
  <si>
    <t>Soil Type (Unified Soil Classification System)</t>
  </si>
  <si>
    <t>Visual Appearance</t>
  </si>
  <si>
    <t>T-time
(in min/cm)</t>
  </si>
  <si>
    <t>ü</t>
  </si>
  <si>
    <t>ESTIMATED PERCOLATION RATE OF NATIVE SOIL (for example only)</t>
  </si>
  <si>
    <t>Notes:</t>
  </si>
  <si>
    <t>Depth to groundwater (or T&gt;50)</t>
  </si>
  <si>
    <t>0m - .28m</t>
  </si>
  <si>
    <t>eg. Topsoil</t>
  </si>
  <si>
    <t>0m - .3m</t>
  </si>
  <si>
    <t>Township Confirmation</t>
  </si>
  <si>
    <t>Depth
(in meters)</t>
  </si>
  <si>
    <t>Soil Description</t>
  </si>
  <si>
    <t>Depth 
(in meters)</t>
  </si>
  <si>
    <t>Test Hole #2</t>
  </si>
  <si>
    <t>Test Hole #1</t>
  </si>
  <si>
    <t>Estimated (Unified System)</t>
  </si>
  <si>
    <t>Test on site (Test Hole)</t>
  </si>
  <si>
    <t xml:space="preserve">Laboratory Analysis (report attached)  </t>
  </si>
  <si>
    <t>Percolation Rate and Classification of Native Soil</t>
  </si>
  <si>
    <t>The Township of Springwater may require documentation by a certified soil technician on proposed imported soils to confirm the percolation rate "T" time), or the suitability of filter sand or imported fill.</t>
  </si>
  <si>
    <t>NOTE:</t>
  </si>
  <si>
    <t>Laboratory Report Attached</t>
  </si>
  <si>
    <t>Imported</t>
  </si>
  <si>
    <t>Native</t>
  </si>
  <si>
    <t xml:space="preserve">Soil is: </t>
  </si>
  <si>
    <t>Laboratory Analysis</t>
  </si>
  <si>
    <t>min/cm</t>
  </si>
  <si>
    <t>T =</t>
  </si>
  <si>
    <t>SEE:</t>
  </si>
  <si>
    <t>Percolation Rate of Mantle Sand</t>
  </si>
  <si>
    <t>Percolation Rate of Design Soil</t>
  </si>
  <si>
    <t>Percolation Rate of Design Soil (T)</t>
  </si>
  <si>
    <t>Absorption Trench</t>
  </si>
  <si>
    <t xml:space="preserve">Above grade </t>
  </si>
  <si>
    <t>Below grade</t>
  </si>
  <si>
    <t>Type of bed and proposed grade</t>
  </si>
  <si>
    <t xml:space="preserve">Proposed system to be: </t>
  </si>
  <si>
    <t>Filter Bed</t>
  </si>
  <si>
    <t>Schedule 2C:  Class 4 Sewage System Calculations</t>
  </si>
  <si>
    <r>
      <rPr>
        <b/>
        <sz val="9"/>
        <color theme="1"/>
        <rFont val="Arial"/>
        <family val="2"/>
      </rPr>
      <t>L</t>
    </r>
    <r>
      <rPr>
        <sz val="8"/>
        <color theme="1"/>
        <rFont val="Arial"/>
        <family val="2"/>
      </rPr>
      <t>=</t>
    </r>
  </si>
  <si>
    <t>Length of distribution pipe (in meters)</t>
  </si>
  <si>
    <r>
      <rPr>
        <b/>
        <sz val="9"/>
        <color theme="1"/>
        <rFont val="Arial"/>
        <family val="2"/>
      </rPr>
      <t>D</t>
    </r>
    <r>
      <rPr>
        <sz val="8"/>
        <color theme="1"/>
        <rFont val="Arial"/>
        <family val="2"/>
      </rPr>
      <t>=</t>
    </r>
  </si>
  <si>
    <t>Daily design flow (in litres)</t>
  </si>
  <si>
    <r>
      <rPr>
        <b/>
        <sz val="9"/>
        <color theme="1"/>
        <rFont val="Arial"/>
        <family val="2"/>
      </rPr>
      <t>T</t>
    </r>
    <r>
      <rPr>
        <sz val="8"/>
        <color theme="1"/>
        <rFont val="Arial"/>
        <family val="2"/>
      </rPr>
      <t>=</t>
    </r>
  </si>
  <si>
    <t>Percolation Time of underlying soil</t>
  </si>
  <si>
    <t>Where L=QT/200</t>
  </si>
  <si>
    <t>T</t>
  </si>
  <si>
    <t>÷</t>
  </si>
  <si>
    <t>1B</t>
  </si>
  <si>
    <t>2A</t>
  </si>
  <si>
    <t>2B</t>
  </si>
  <si>
    <t>1A</t>
  </si>
  <si>
    <t>Standard</t>
  </si>
  <si>
    <t>≤ 3000 litres per day</t>
  </si>
  <si>
    <t>&gt;3000 litres per day</t>
  </si>
  <si>
    <t>2C</t>
  </si>
  <si>
    <t>Filter Bed where Q</t>
  </si>
  <si>
    <t>3.</t>
  </si>
  <si>
    <t>3A</t>
  </si>
  <si>
    <t>Type A Dispersal Bed where Q</t>
  </si>
  <si>
    <t>3B</t>
  </si>
  <si>
    <t>4.</t>
  </si>
  <si>
    <t>Where L=QT/300</t>
  </si>
  <si>
    <t>The proposed bed for this project will be: (enter 1A, 2B, etc as applicable)</t>
  </si>
  <si>
    <t>Length (in meters)</t>
  </si>
  <si>
    <t>B:</t>
  </si>
  <si>
    <t>Effective Surface area:</t>
  </si>
  <si>
    <t>a)</t>
  </si>
  <si>
    <t>If Q</t>
  </si>
  <si>
    <t>3000 litres/day</t>
  </si>
  <si>
    <t>Q/75</t>
  </si>
  <si>
    <r>
      <t>A (m</t>
    </r>
    <r>
      <rPr>
        <vertAlign val="superscript"/>
        <sz val="10"/>
        <color theme="1"/>
        <rFont val="Arial"/>
        <family val="2"/>
      </rPr>
      <t>2</t>
    </r>
    <r>
      <rPr>
        <sz val="10"/>
        <color theme="1"/>
        <rFont val="Arial"/>
        <family val="2"/>
      </rPr>
      <t>)</t>
    </r>
  </si>
  <si>
    <r>
      <rPr>
        <b/>
        <sz val="11"/>
        <color theme="1"/>
        <rFont val="Arial"/>
        <family val="2"/>
      </rPr>
      <t xml:space="preserve">÷ </t>
    </r>
    <r>
      <rPr>
        <sz val="10"/>
        <color theme="1"/>
        <rFont val="Arial"/>
        <family val="2"/>
      </rPr>
      <t>75</t>
    </r>
  </si>
  <si>
    <t>&gt;</t>
  </si>
  <si>
    <r>
      <t>Surface Area (m</t>
    </r>
    <r>
      <rPr>
        <b/>
        <vertAlign val="superscript"/>
        <sz val="10"/>
        <color theme="1"/>
        <rFont val="Arial"/>
        <family val="2"/>
      </rPr>
      <t>2</t>
    </r>
    <r>
      <rPr>
        <b/>
        <sz val="10"/>
        <color theme="1"/>
        <rFont val="Arial"/>
        <family val="2"/>
      </rPr>
      <t>)</t>
    </r>
  </si>
  <si>
    <t>b)</t>
  </si>
  <si>
    <t>c)</t>
  </si>
  <si>
    <t>Q/100</t>
  </si>
  <si>
    <r>
      <rPr>
        <b/>
        <sz val="11"/>
        <color theme="1"/>
        <rFont val="Arial"/>
        <family val="2"/>
      </rPr>
      <t xml:space="preserve">÷ </t>
    </r>
    <r>
      <rPr>
        <sz val="11"/>
        <color theme="1"/>
        <rFont val="Arial"/>
        <family val="2"/>
      </rPr>
      <t>50</t>
    </r>
  </si>
  <si>
    <r>
      <t xml:space="preserve">÷ </t>
    </r>
    <r>
      <rPr>
        <sz val="11"/>
        <color theme="1"/>
        <rFont val="Arial"/>
        <family val="2"/>
      </rPr>
      <t>100</t>
    </r>
  </si>
  <si>
    <t>How many cells are to be installed?</t>
  </si>
  <si>
    <t>What is the size of each cell?</t>
  </si>
  <si>
    <t>d)</t>
  </si>
  <si>
    <t>Filter Medium Base Area:</t>
  </si>
  <si>
    <t>QT/850</t>
  </si>
  <si>
    <r>
      <t>Base Area (m</t>
    </r>
    <r>
      <rPr>
        <b/>
        <vertAlign val="superscript"/>
        <sz val="10"/>
        <color theme="1"/>
        <rFont val="Arial"/>
        <family val="2"/>
      </rPr>
      <t>2</t>
    </r>
    <r>
      <rPr>
        <b/>
        <sz val="10"/>
        <color theme="1"/>
        <rFont val="Arial"/>
        <family val="2"/>
      </rPr>
      <t>)</t>
    </r>
  </si>
  <si>
    <r>
      <t xml:space="preserve">Loading Rate (fill area) from </t>
    </r>
    <r>
      <rPr>
        <b/>
        <sz val="10"/>
        <color theme="3" tint="0.39997558519241921"/>
        <rFont val="Arial"/>
        <family val="2"/>
      </rPr>
      <t>Table 8.7.4.1</t>
    </r>
    <r>
      <rPr>
        <b/>
        <sz val="10"/>
        <color theme="1"/>
        <rFont val="Arial"/>
        <family val="2"/>
      </rPr>
      <t xml:space="preserve"> of the Building Code (if applicable)</t>
    </r>
  </si>
  <si>
    <t>Loading Rates (LR) for</t>
  </si>
  <si>
    <t>Fill-based/Absorption Trenches and Filter Beds</t>
  </si>
  <si>
    <t>Loading Rate (LR)</t>
  </si>
  <si>
    <t>(L/m2)/per day</t>
  </si>
  <si>
    <t>between 1 and 20</t>
  </si>
  <si>
    <t>between 20 and 35</t>
  </si>
  <si>
    <t>between 35 and 50</t>
  </si>
  <si>
    <t>greater than 50</t>
  </si>
  <si>
    <t>LR</t>
  </si>
  <si>
    <t>If the Percolation Time of Soil (T) in minutes per cm is:</t>
  </si>
  <si>
    <t>Loading Area (LA)</t>
  </si>
  <si>
    <t>L</t>
  </si>
  <si>
    <t>L= Total length of distribution pipe in the leaching bed</t>
  </si>
  <si>
    <t>V = Effluent volume (in litres) pumped.</t>
  </si>
  <si>
    <t>75mm (3") diameter distribution pipe</t>
  </si>
  <si>
    <t xml:space="preserve">100 mm (4") diameter distribution pipe </t>
  </si>
  <si>
    <t>V</t>
  </si>
  <si>
    <t>A Dose Pump is required if total distribution pipe is 150m or more</t>
  </si>
  <si>
    <t>Dose Pump required?</t>
  </si>
  <si>
    <t>Type A Dispersal Bed</t>
  </si>
  <si>
    <r>
      <t>Area (in m</t>
    </r>
    <r>
      <rPr>
        <vertAlign val="superscript"/>
        <sz val="10"/>
        <color theme="1"/>
        <rFont val="Arial"/>
        <family val="2"/>
      </rPr>
      <t>2</t>
    </r>
    <r>
      <rPr>
        <sz val="10"/>
        <color theme="1"/>
        <rFont val="Arial"/>
        <family val="2"/>
      </rPr>
      <t>)</t>
    </r>
  </si>
  <si>
    <t xml:space="preserve">÷200 </t>
  </si>
  <si>
    <t xml:space="preserve">÷300 </t>
  </si>
  <si>
    <t>(i)</t>
  </si>
  <si>
    <t>Stone Layer area:</t>
  </si>
  <si>
    <r>
      <t xml:space="preserve">If Q </t>
    </r>
    <r>
      <rPr>
        <sz val="10"/>
        <color theme="1"/>
        <rFont val="Calibri"/>
        <family val="2"/>
      </rPr>
      <t>≤</t>
    </r>
    <r>
      <rPr>
        <sz val="10"/>
        <color theme="1"/>
        <rFont val="Arial"/>
        <family val="2"/>
      </rPr>
      <t xml:space="preserve"> 3,000 litres/day</t>
    </r>
  </si>
  <si>
    <t>(ii)</t>
  </si>
  <si>
    <t>(iii)</t>
  </si>
  <si>
    <r>
      <t xml:space="preserve">If Q </t>
    </r>
    <r>
      <rPr>
        <sz val="10"/>
        <color theme="1"/>
        <rFont val="Calibri"/>
        <family val="2"/>
      </rPr>
      <t>≥</t>
    </r>
    <r>
      <rPr>
        <sz val="10"/>
        <color theme="1"/>
        <rFont val="Arial"/>
        <family val="2"/>
      </rPr>
      <t xml:space="preserve"> 3,000 litres/day</t>
    </r>
  </si>
  <si>
    <t>A = Q/50</t>
  </si>
  <si>
    <t>A=</t>
  </si>
  <si>
    <t>QT</t>
  </si>
  <si>
    <t>(iv)</t>
  </si>
  <si>
    <t>Sand Layer area where T &gt;15</t>
  </si>
  <si>
    <r>
      <t xml:space="preserve"> Sand Layer where T</t>
    </r>
    <r>
      <rPr>
        <b/>
        <sz val="10"/>
        <color theme="1"/>
        <rFont val="Calibri"/>
        <family val="2"/>
      </rPr>
      <t>≤</t>
    </r>
    <r>
      <rPr>
        <b/>
        <sz val="10"/>
        <color theme="1"/>
        <rFont val="Arial"/>
        <family val="2"/>
      </rPr>
      <t xml:space="preserve"> 15</t>
    </r>
  </si>
  <si>
    <t>shall,</t>
  </si>
  <si>
    <t>extend to at least 15m beyond the perimetr of the treatment unit, or distribution pipes if utilized, in any direction that the effluent entering the soil will move horizontally and,</t>
  </si>
  <si>
    <t>b) have an area that is not less than the value determined by the following formula,</t>
  </si>
  <si>
    <t>Site Plan</t>
  </si>
  <si>
    <t>Locate and show clearance to all wells (including those on adjacent properties)</t>
  </si>
  <si>
    <t>Water courses (eg. lakes, rivers, ponds, etc.)</t>
  </si>
  <si>
    <t>Swales, slopes and changes in grade</t>
  </si>
  <si>
    <t>North (facing) arrow</t>
  </si>
  <si>
    <t>Tank and pump chamber sizes (in litres) and name of manufacturer</t>
  </si>
  <si>
    <t>Base, contact and loading areas (in square meters)</t>
  </si>
  <si>
    <t>Number of bedrooms?</t>
  </si>
  <si>
    <t>Bedroom</t>
  </si>
  <si>
    <t>Bedrooms</t>
  </si>
  <si>
    <t>J.</t>
  </si>
  <si>
    <t>Water Supply for Lot</t>
  </si>
  <si>
    <t>Water supply is existing</t>
  </si>
  <si>
    <t>Proposed supply is:</t>
  </si>
  <si>
    <t xml:space="preserve">Drilled Well </t>
  </si>
  <si>
    <t>Municipal Well</t>
  </si>
  <si>
    <t>Are other wells located within 30 m of proposed septic tank/distribution pipe?</t>
  </si>
  <si>
    <t>If yes, be sure to include location and setback on site plan.</t>
  </si>
  <si>
    <t>NOTE:  Most of the following calculations willl auto populate based on your response to the next statement.  Calculations that do not reflect your selection will remain "0"</t>
  </si>
  <si>
    <t>mm</t>
  </si>
  <si>
    <t>each</t>
  </si>
  <si>
    <r>
      <t>Total Living area in m</t>
    </r>
    <r>
      <rPr>
        <b/>
        <vertAlign val="superscript"/>
        <sz val="9"/>
        <color theme="4" tint="-0.249977111117893"/>
        <rFont val="Arial"/>
        <family val="2"/>
      </rPr>
      <t>2</t>
    </r>
    <r>
      <rPr>
        <b/>
        <sz val="9"/>
        <color theme="4" tint="-0.249977111117893"/>
        <rFont val="Arial"/>
        <family val="2"/>
      </rPr>
      <t>:</t>
    </r>
  </si>
  <si>
    <r>
      <t>Surface Area (m</t>
    </r>
    <r>
      <rPr>
        <b/>
        <vertAlign val="superscript"/>
        <sz val="10"/>
        <rFont val="Arial"/>
        <family val="2"/>
      </rPr>
      <t>2</t>
    </r>
    <r>
      <rPr>
        <b/>
        <sz val="10"/>
        <rFont val="Arial"/>
        <family val="2"/>
      </rPr>
      <t>)</t>
    </r>
  </si>
  <si>
    <r>
      <t xml:space="preserve">Schedule 2C:  Class 4 Sewage System Calculations - </t>
    </r>
    <r>
      <rPr>
        <b/>
        <sz val="12"/>
        <color theme="1"/>
        <rFont val="Arial"/>
        <family val="2"/>
      </rPr>
      <t>cont'd.</t>
    </r>
  </si>
  <si>
    <t>≤</t>
  </si>
  <si>
    <r>
      <t xml:space="preserve">Where level II, III, IV treatment unit used as described in </t>
    </r>
    <r>
      <rPr>
        <b/>
        <sz val="10"/>
        <rFont val="Arial"/>
        <family val="2"/>
      </rPr>
      <t>Table 8.6.2.2.</t>
    </r>
  </si>
  <si>
    <t>Schedule 2A:  Sewage System Information - cont'd.</t>
  </si>
  <si>
    <t>Attach septic site plan (incorporating all applicable elements as noted above) to application.</t>
  </si>
  <si>
    <t>Declaration and Acknowledgement</t>
  </si>
  <si>
    <t>I acknowledge that any deviation from the approved plans and specifications after the permit is issued is a violation of the Building Code Act and agree to consult with a building inspector befor making any changes from the approved plans.</t>
  </si>
  <si>
    <t>Select 1 or 2 below</t>
  </si>
  <si>
    <t>(from Section F)</t>
  </si>
  <si>
    <r>
      <t>Design Flow (eg. "Q")</t>
    </r>
    <r>
      <rPr>
        <sz val="10"/>
        <color theme="1"/>
        <rFont val="Arial"/>
        <family val="2"/>
      </rPr>
      <t xml:space="preserve"> (Number of litres per day - insert totals for A </t>
    </r>
    <r>
      <rPr>
        <i/>
        <u/>
        <sz val="10"/>
        <color theme="1"/>
        <rFont val="Arial"/>
        <family val="2"/>
      </rPr>
      <t>and</t>
    </r>
    <r>
      <rPr>
        <sz val="10"/>
        <color theme="1"/>
        <rFont val="Arial"/>
        <family val="2"/>
      </rPr>
      <t xml:space="preserve"> B or C or D from Section E (above).</t>
    </r>
  </si>
  <si>
    <r>
      <t>NOTE:</t>
    </r>
    <r>
      <rPr>
        <sz val="9"/>
        <color theme="4" tint="-0.499984740745262"/>
        <rFont val="Arial"/>
        <family val="2"/>
      </rPr>
      <t xml:space="preserve">  Filter bed can only be installed in the ground when "T" time of native soil does not exceed 15 min/cm.  </t>
    </r>
    <r>
      <rPr>
        <b/>
        <sz val="9"/>
        <color theme="4" tint="-0.499984740745262"/>
        <rFont val="Arial"/>
        <family val="2"/>
      </rPr>
      <t>8.7.4.2.(2)</t>
    </r>
  </si>
  <si>
    <t>(1A) Under 8.7.3.1(2)</t>
  </si>
  <si>
    <t>÷300</t>
  </si>
  <si>
    <t>I agree to comply with the provisions of Municipal Building and Zoning By-laws.</t>
  </si>
  <si>
    <t>I agree that, neighter the granting of a permit, nor approval of the plans and specifications, nor inspections made by Township of Springwater Inspectors during work on the sewage system, shall relieve me from the responsibility for carrying out the work in accordance with the Building Code Act, as amended, and the Regulations made thereunder.</t>
  </si>
  <si>
    <t>I declare that the information contained herein is in every respect, fully and truthfully stated to the best of my knowledge and belief.</t>
  </si>
  <si>
    <t>5.</t>
  </si>
  <si>
    <t>I acknowledge that I will provide a pit analysis of filter medium where applicable.</t>
  </si>
  <si>
    <t>6.</t>
  </si>
  <si>
    <r>
      <t xml:space="preserve">I acknowledge, that, prior to backfilling, the stone layer shall be protected by covering it with an untreated building paper </t>
    </r>
    <r>
      <rPr>
        <b/>
        <u/>
        <sz val="10"/>
        <color theme="1"/>
        <rFont val="Arial"/>
        <family val="2"/>
      </rPr>
      <t>or</t>
    </r>
    <r>
      <rPr>
        <sz val="10"/>
        <color theme="1"/>
        <rFont val="Arial"/>
        <family val="2"/>
      </rPr>
      <t xml:space="preserve"> a permeable geo-textile fabric.</t>
    </r>
  </si>
  <si>
    <t>7.</t>
  </si>
  <si>
    <t>I acknowledge that a leaching bed shall not be covered with any material having a hydraulic conductivity less than 0.01 m/day.</t>
  </si>
  <si>
    <t>8.</t>
  </si>
  <si>
    <t>I acknowledge that I will operate (if owner), or advise owner (if contrctor) of the operation and maintenance required on the septic system.</t>
  </si>
  <si>
    <t>9.</t>
  </si>
  <si>
    <t>10.</t>
  </si>
  <si>
    <t>I acknowledge that should a temporary entrance be required to construct this septic system, I will obtain such permit as is required by the Public Works Department (705-728-4784 Ext 2036), prior to commencing construction.</t>
  </si>
  <si>
    <t>For Office Use Only</t>
  </si>
  <si>
    <t>NOTES:</t>
  </si>
  <si>
    <t>Submitted by:</t>
  </si>
  <si>
    <t>Name (please print)</t>
  </si>
  <si>
    <t>Signature of Owner/Agent</t>
  </si>
  <si>
    <t>Signature of Inspector</t>
  </si>
  <si>
    <t>Date Approved</t>
  </si>
  <si>
    <t>Application for a Permit to Construct or Demolish - SEPTIC  (cont'd.)</t>
  </si>
  <si>
    <r>
      <rPr>
        <sz val="10"/>
        <color theme="1"/>
        <rFont val="Calibri"/>
        <family val="2"/>
      </rPr>
      <t>÷</t>
    </r>
    <r>
      <rPr>
        <sz val="10"/>
        <color theme="1"/>
        <rFont val="Arial"/>
        <family val="2"/>
      </rPr>
      <t xml:space="preserve"> 850</t>
    </r>
  </si>
  <si>
    <t>Q/50</t>
  </si>
  <si>
    <t>Locate and show horizontal distance from sewage system to all proposed or existing structures, driveway, property lines, swimming pools.</t>
  </si>
  <si>
    <t>Select diameter (in inches) of distribution pipe (eg. 3 or 4)</t>
  </si>
  <si>
    <r>
      <t xml:space="preserve">(Formulas in (i) and (ii) are based on the value of "Q" and will </t>
    </r>
    <r>
      <rPr>
        <b/>
        <u/>
        <sz val="9"/>
        <color rgb="FFC00000"/>
        <rFont val="Arial"/>
        <family val="2"/>
      </rPr>
      <t xml:space="preserve">OR </t>
    </r>
    <r>
      <rPr>
        <b/>
        <sz val="9"/>
        <color rgb="FFC00000"/>
        <rFont val="Arial"/>
        <family val="2"/>
      </rPr>
      <t>will not calculate based "Type of filter bed chosen on page 8.)</t>
    </r>
  </si>
  <si>
    <t>Please specify:</t>
  </si>
  <si>
    <t>Enter 1- 5</t>
  </si>
  <si>
    <r>
      <rPr>
        <b/>
        <sz val="10"/>
        <rFont val="Arial"/>
        <family val="2"/>
      </rPr>
      <t>(1B) 8.7.3.1(3)</t>
    </r>
    <r>
      <rPr>
        <sz val="10"/>
        <rFont val="Arial"/>
        <family val="2"/>
      </rPr>
      <t xml:space="preserve"> With treatment unit as described in Table</t>
    </r>
    <r>
      <rPr>
        <b/>
        <sz val="10"/>
        <rFont val="Arial"/>
        <family val="2"/>
      </rPr>
      <t xml:space="preserve"> 8.6.2.2 </t>
    </r>
  </si>
  <si>
    <t>with treatment unit as described in Table 8.6.2.2</t>
  </si>
  <si>
    <t>With treatment unit as described in Table 8.6.2.2</t>
  </si>
  <si>
    <t>Pump and Siphons (if applicable)</t>
  </si>
  <si>
    <t>Distribution Pipe</t>
  </si>
  <si>
    <t>Filter Bed - continued..</t>
  </si>
  <si>
    <t>For a), b) or c):  If "A" (area) of effective surface area is greater than 50m2:</t>
  </si>
  <si>
    <r>
      <rPr>
        <b/>
        <i/>
        <sz val="9"/>
        <color theme="3" tint="0.39997558519241921"/>
        <rFont val="Arial"/>
        <family val="2"/>
      </rPr>
      <t xml:space="preserve">Enter loading rate below. </t>
    </r>
    <r>
      <rPr>
        <b/>
        <i/>
        <sz val="9"/>
        <color theme="4" tint="-0.249977111117893"/>
        <rFont val="Arial"/>
        <family val="2"/>
      </rPr>
      <t xml:space="preserve"> </t>
    </r>
    <r>
      <rPr>
        <b/>
        <i/>
        <sz val="9"/>
        <color rgb="FFC00000"/>
        <rFont val="Arial"/>
        <family val="2"/>
      </rPr>
      <t>Divide "Q" by corresponding loading rate  (LR) to get the Loading Area.</t>
    </r>
  </si>
  <si>
    <t>Proposed elevation of base in relation to existing grade to be:</t>
  </si>
  <si>
    <t>(L)</t>
  </si>
  <si>
    <t xml:space="preserve"> Enter pipe length (L)</t>
  </si>
  <si>
    <t>I acknowledge that I will provide a Maintenance Contract for a Treatment Unit and Class-5 Holding Tank.</t>
  </si>
  <si>
    <t>Bathroom Groups</t>
  </si>
  <si>
    <t xml:space="preserve">2- pc: 1 ea toilet, sink, </t>
  </si>
  <si>
    <t>3- pc: 1 ea toilet, sink, bathtub/1-head shower</t>
  </si>
  <si>
    <t>4-pc: 1 toilet, 2 sinks tub/shower</t>
  </si>
  <si>
    <t>Counted separately per unit:</t>
  </si>
  <si>
    <t>Lavatory/bathroom sink</t>
  </si>
  <si>
    <t>Other, pls specify</t>
  </si>
  <si>
    <t>5-pc: 1 toilet, 2 sinks, 1 tub/shower, 1 shower</t>
  </si>
  <si>
    <r>
      <t>1</t>
    </r>
    <r>
      <rPr>
        <b/>
        <vertAlign val="superscript"/>
        <sz val="9"/>
        <rFont val="Arial"/>
        <family val="2"/>
      </rPr>
      <t>st</t>
    </r>
    <r>
      <rPr>
        <b/>
        <sz val="9"/>
        <rFont val="Arial"/>
        <family val="2"/>
      </rPr>
      <t xml:space="preserve"> Floor</t>
    </r>
  </si>
  <si>
    <r>
      <t>2</t>
    </r>
    <r>
      <rPr>
        <b/>
        <vertAlign val="superscript"/>
        <sz val="9"/>
        <rFont val="Arial"/>
        <family val="2"/>
      </rPr>
      <t>nd</t>
    </r>
    <r>
      <rPr>
        <b/>
        <sz val="9"/>
        <rFont val="Arial"/>
        <family val="2"/>
      </rPr>
      <t xml:space="preserve"> Floor</t>
    </r>
  </si>
  <si>
    <r>
      <t>3</t>
    </r>
    <r>
      <rPr>
        <b/>
        <vertAlign val="superscript"/>
        <sz val="9"/>
        <rFont val="Arial"/>
        <family val="2"/>
      </rPr>
      <t>rd</t>
    </r>
    <r>
      <rPr>
        <b/>
        <sz val="9"/>
        <rFont val="Arial"/>
        <family val="2"/>
      </rPr>
      <t xml:space="preserve"> Floor</t>
    </r>
  </si>
  <si>
    <r>
      <t>Other - M</t>
    </r>
    <r>
      <rPr>
        <b/>
        <vertAlign val="superscript"/>
        <sz val="9"/>
        <rFont val="Arial"/>
        <family val="2"/>
      </rPr>
      <t>2</t>
    </r>
  </si>
  <si>
    <r>
      <t xml:space="preserve">number of
10m2-increments </t>
    </r>
    <r>
      <rPr>
        <b/>
        <u/>
        <sz val="9"/>
        <color rgb="FFC00000"/>
        <rFont val="Arial"/>
        <family val="2"/>
      </rPr>
      <t>over</t>
    </r>
    <r>
      <rPr>
        <b/>
        <u/>
        <sz val="9"/>
        <color theme="3" tint="0.39997558519241921"/>
        <rFont val="Arial"/>
        <family val="2"/>
      </rPr>
      <t xml:space="preserve"> </t>
    </r>
    <r>
      <rPr>
        <b/>
        <sz val="9"/>
        <color theme="3" tint="0.39997558519241921"/>
        <rFont val="Arial"/>
        <family val="2"/>
      </rPr>
      <t>200 m2</t>
    </r>
  </si>
  <si>
    <t>Builder (if known)</t>
  </si>
  <si>
    <t>New home construction licensing requirement</t>
  </si>
  <si>
    <r>
      <t xml:space="preserve">Is proposed construction for a new home as defined in the </t>
    </r>
    <r>
      <rPr>
        <i/>
        <sz val="9"/>
        <color theme="1"/>
        <rFont val="Arial"/>
        <family val="2"/>
      </rPr>
      <t>New Home Construction Licensing Act, 2017?</t>
    </r>
    <r>
      <rPr>
        <sz val="9"/>
        <color theme="1"/>
        <rFont val="Arial"/>
        <family val="2"/>
      </rPr>
      <t xml:space="preserve"> If no, go to - Section G.</t>
    </r>
  </si>
  <si>
    <r>
      <t xml:space="preserve">Is a licence required under the </t>
    </r>
    <r>
      <rPr>
        <i/>
        <sz val="9"/>
        <color theme="1"/>
        <rFont val="Arial"/>
        <family val="2"/>
      </rPr>
      <t>New Homes Construction Licensing Act, 2017?</t>
    </r>
  </si>
  <si>
    <t>If yes to (ii) provide licence number(s):</t>
  </si>
  <si>
    <r>
      <t xml:space="preserve">Personal information contained in this form and schedules is collected under the authority of sub-Section 8(1.1) of the </t>
    </r>
    <r>
      <rPr>
        <i/>
        <sz val="9"/>
        <color theme="1"/>
        <rFont val="Arial"/>
        <family val="2"/>
      </rPr>
      <t>Building Code Act, 1992</t>
    </r>
    <r>
      <rPr>
        <sz val="9"/>
        <color theme="1"/>
        <rFont val="Arial"/>
        <family val="2"/>
      </rPr>
      <t xml:space="preserve">, and will be used in the administration and enforcement of the </t>
    </r>
    <r>
      <rPr>
        <i/>
        <sz val="9"/>
        <color theme="1"/>
        <rFont val="Arial"/>
        <family val="2"/>
      </rPr>
      <t xml:space="preserve">Building Code Act, 1992. </t>
    </r>
    <r>
      <rPr>
        <sz val="9"/>
        <color theme="1"/>
        <rFont val="Arial"/>
        <family val="2"/>
      </rPr>
      <t xml:space="preserve"> Questions about the collection of personal information may be addressed to:</t>
    </r>
    <r>
      <rPr>
        <i/>
        <sz val="9"/>
        <color theme="1"/>
        <rFont val="Arial"/>
        <family val="2"/>
      </rPr>
      <t xml:space="preserve"> </t>
    </r>
    <r>
      <rPr>
        <sz val="9"/>
        <color theme="1"/>
        <rFont val="Arial"/>
        <family val="2"/>
      </rPr>
      <t>a) the Chief Building Official of the municipality or upper-tier municipality to which this application is being made, or, b) the inspector having the powers and duties of a chief building official in relation to sewage systems or plumbing for an upper-tier municipality, board of health or conservation authority to whom this application is made, or, c) Director, Building and Development Branch, Ministry of Municipal Affairs and Housing, 777 Bay St., 12th Floor.  Toronto, M7A 2J3  (416) 585-6666.</t>
    </r>
  </si>
  <si>
    <t>Authorized agent of owner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</si>
</sst>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_(* #,##0.00_);_(* \(#,##0.00\);_(* &quot;-&quot;??_);_(@_)"/>
    <numFmt numFmtId="166" formatCode="&quot;0&quot;##&quot;-&quot;###&quot;-&quot;###&quot;-&quot;##"/>
    <numFmt numFmtId="167" formatCode="##&quot;-&quot;####"/>
    <numFmt numFmtId="168" formatCode="###&quot;-&quot;###&quot;-&quot;####"/>
    <numFmt numFmtId="169" formatCode="0.0"/>
  </numFmts>
  <fonts count="97" x14ac:knownFonts="1">
    <font>
      <sz val="11"/>
      <color theme="1"/>
      <name val="Calibri"/>
      <family val="2"/>
      <scheme val="minor"/>
    </font>
    <font>
      <b/>
      <sz val="14"/>
      <color theme="1"/>
      <name val="Arial"/>
      <family val="2"/>
    </font>
    <font>
      <sz val="11"/>
      <color theme="1"/>
      <name val="Arial"/>
      <family val="2"/>
    </font>
    <font>
      <sz val="8"/>
      <color theme="1"/>
      <name val="Arial"/>
      <family val="2"/>
    </font>
    <font>
      <sz val="9"/>
      <color theme="1"/>
      <name val="Arial"/>
      <family val="2"/>
    </font>
    <font>
      <b/>
      <sz val="10"/>
      <color theme="1"/>
      <name val="Arial"/>
      <family val="2"/>
    </font>
    <font>
      <b/>
      <sz val="9"/>
      <color theme="1"/>
      <name val="Arial"/>
      <family val="2"/>
    </font>
    <font>
      <sz val="11"/>
      <color theme="1"/>
      <name val="Calibri"/>
      <family val="2"/>
      <scheme val="minor"/>
    </font>
    <font>
      <b/>
      <sz val="8"/>
      <color theme="1"/>
      <name val="Arial"/>
      <family val="2"/>
    </font>
    <font>
      <sz val="7"/>
      <color theme="1"/>
      <name val="Arial"/>
      <family val="2"/>
    </font>
    <font>
      <u/>
      <sz val="11"/>
      <color theme="10"/>
      <name val="Calibri"/>
      <family val="2"/>
    </font>
    <font>
      <sz val="9"/>
      <color theme="3" tint="-0.249977111117893"/>
      <name val="Arial"/>
      <family val="2"/>
    </font>
    <font>
      <sz val="9"/>
      <color theme="3" tint="-0.249977111117893"/>
      <name val="Calibri"/>
      <family val="2"/>
      <scheme val="minor"/>
    </font>
    <font>
      <b/>
      <sz val="9"/>
      <color theme="3" tint="-0.24994659260841701"/>
      <name val="Arial"/>
      <family val="2"/>
    </font>
    <font>
      <sz val="10"/>
      <color theme="1"/>
      <name val="Arial"/>
      <family val="2"/>
    </font>
    <font>
      <b/>
      <u/>
      <sz val="9"/>
      <color theme="1"/>
      <name val="Arial"/>
      <family val="2"/>
    </font>
    <font>
      <sz val="8"/>
      <color rgb="FFFF0000"/>
      <name val="Arial"/>
      <family val="2"/>
    </font>
    <font>
      <i/>
      <sz val="9"/>
      <color theme="3" tint="-0.24994659260841701"/>
      <name val="Arial"/>
      <family val="2"/>
    </font>
    <font>
      <sz val="9"/>
      <color theme="3" tint="-0.24994659260841701"/>
      <name val="Arial"/>
      <family val="2"/>
    </font>
    <font>
      <i/>
      <sz val="9"/>
      <color theme="3" tint="-0.249977111117893"/>
      <name val="Arial"/>
      <family val="2"/>
    </font>
    <font>
      <u/>
      <sz val="9"/>
      <color theme="3" tint="-0.249977111117893"/>
      <name val="Calibri"/>
      <family val="2"/>
    </font>
    <font>
      <i/>
      <sz val="9"/>
      <color theme="1"/>
      <name val="Arial"/>
      <family val="2"/>
    </font>
    <font>
      <sz val="9"/>
      <color theme="1"/>
      <name val="Calibri"/>
      <family val="2"/>
      <scheme val="minor"/>
    </font>
    <font>
      <i/>
      <sz val="9"/>
      <color theme="3" tint="-0.249977111117893"/>
      <name val="Calibri"/>
      <family val="2"/>
      <scheme val="minor"/>
    </font>
    <font>
      <sz val="9"/>
      <color theme="3" tint="-0.24994659260841701"/>
      <name val="Calibri"/>
      <family val="2"/>
      <scheme val="minor"/>
    </font>
    <font>
      <b/>
      <sz val="10"/>
      <name val="Arial"/>
      <family val="2"/>
    </font>
    <font>
      <b/>
      <sz val="16"/>
      <color theme="1"/>
      <name val="Arial"/>
      <family val="2"/>
    </font>
    <font>
      <vertAlign val="superscript"/>
      <sz val="8"/>
      <color theme="1"/>
      <name val="Arial"/>
      <family val="2"/>
    </font>
    <font>
      <sz val="8"/>
      <color theme="3" tint="-0.249977111117893"/>
      <name val="Arial"/>
      <family val="2"/>
    </font>
    <font>
      <sz val="8"/>
      <name val="Arial"/>
      <family val="2"/>
    </font>
    <font>
      <sz val="9"/>
      <name val="Arial"/>
      <family val="2"/>
    </font>
    <font>
      <b/>
      <sz val="7"/>
      <name val="Arial"/>
      <family val="2"/>
    </font>
    <font>
      <sz val="7"/>
      <name val="Arial"/>
      <family val="2"/>
    </font>
    <font>
      <b/>
      <sz val="9"/>
      <name val="Arial"/>
      <family val="2"/>
    </font>
    <font>
      <b/>
      <sz val="11"/>
      <color theme="1"/>
      <name val="Calibri"/>
      <family val="2"/>
      <scheme val="minor"/>
    </font>
    <font>
      <sz val="15.4"/>
      <color theme="1"/>
      <name val="Calibri"/>
      <family val="2"/>
      <scheme val="minor"/>
    </font>
    <font>
      <b/>
      <sz val="15.4"/>
      <color theme="1"/>
      <name val="Calibri"/>
      <family val="2"/>
      <scheme val="minor"/>
    </font>
    <font>
      <b/>
      <sz val="12"/>
      <color theme="1"/>
      <name val="Arial"/>
      <family val="2"/>
    </font>
    <font>
      <i/>
      <u/>
      <sz val="10"/>
      <color theme="1"/>
      <name val="Arial"/>
      <family val="2"/>
    </font>
    <font>
      <u/>
      <sz val="9"/>
      <color theme="1"/>
      <name val="Arial"/>
      <family val="2"/>
    </font>
    <font>
      <sz val="11"/>
      <color rgb="FF000000"/>
      <name val="Calibri"/>
      <family val="2"/>
    </font>
    <font>
      <b/>
      <sz val="10"/>
      <color theme="3" tint="0.39997558519241921"/>
      <name val="Arial"/>
      <family val="2"/>
    </font>
    <font>
      <b/>
      <sz val="11"/>
      <color theme="1"/>
      <name val="Arial"/>
      <family val="2"/>
    </font>
    <font>
      <sz val="9"/>
      <color theme="1"/>
      <name val="Calibri"/>
      <family val="2"/>
    </font>
    <font>
      <b/>
      <sz val="9"/>
      <color rgb="FFC00000"/>
      <name val="Arial"/>
      <family val="2"/>
    </font>
    <font>
      <sz val="10"/>
      <color theme="1"/>
      <name val="Calibri"/>
      <family val="2"/>
    </font>
    <font>
      <vertAlign val="superscript"/>
      <sz val="10"/>
      <color theme="1"/>
      <name val="Arial"/>
      <family val="2"/>
    </font>
    <font>
      <b/>
      <vertAlign val="superscript"/>
      <sz val="10"/>
      <color theme="1"/>
      <name val="Arial"/>
      <family val="2"/>
    </font>
    <font>
      <b/>
      <i/>
      <sz val="9"/>
      <color rgb="FFC00000"/>
      <name val="Arial"/>
      <family val="2"/>
    </font>
    <font>
      <b/>
      <sz val="10"/>
      <color rgb="FFC00000"/>
      <name val="Arial"/>
      <family val="2"/>
    </font>
    <font>
      <sz val="10"/>
      <name val="Arial"/>
      <family val="2"/>
    </font>
    <font>
      <b/>
      <sz val="10"/>
      <color theme="1"/>
      <name val="Calibri"/>
      <family val="2"/>
    </font>
    <font>
      <b/>
      <sz val="10"/>
      <color theme="4" tint="-0.249977111117893"/>
      <name val="Arial"/>
      <family val="2"/>
    </font>
    <font>
      <sz val="8"/>
      <color rgb="FFC00000"/>
      <name val="Arial"/>
      <family val="2"/>
    </font>
    <font>
      <sz val="10"/>
      <color rgb="FFC00000"/>
      <name val="Arial"/>
      <family val="2"/>
    </font>
    <font>
      <sz val="11"/>
      <color rgb="FFC00000"/>
      <name val="Arial"/>
      <family val="2"/>
    </font>
    <font>
      <sz val="9"/>
      <color rgb="FFC00000"/>
      <name val="Arial"/>
      <family val="2"/>
    </font>
    <font>
      <b/>
      <sz val="8"/>
      <color theme="4" tint="-0.249977111117893"/>
      <name val="Arial"/>
      <family val="2"/>
    </font>
    <font>
      <sz val="10"/>
      <color theme="4" tint="-0.249977111117893"/>
      <name val="Arial"/>
      <family val="2"/>
    </font>
    <font>
      <b/>
      <sz val="9"/>
      <color theme="4" tint="-0.249977111117893"/>
      <name val="Arial"/>
      <family val="2"/>
    </font>
    <font>
      <sz val="9"/>
      <color theme="4" tint="-0.249977111117893"/>
      <name val="Arial"/>
      <family val="2"/>
    </font>
    <font>
      <b/>
      <vertAlign val="superscript"/>
      <sz val="9"/>
      <color theme="4" tint="-0.249977111117893"/>
      <name val="Arial"/>
      <family val="2"/>
    </font>
    <font>
      <sz val="8"/>
      <color theme="4" tint="-0.249977111117893"/>
      <name val="Arial"/>
      <family val="2"/>
    </font>
    <font>
      <b/>
      <sz val="8"/>
      <color theme="4" tint="-0.249977111117893"/>
      <name val="Wingdings"/>
      <charset val="2"/>
    </font>
    <font>
      <sz val="11"/>
      <color theme="4" tint="-0.249977111117893"/>
      <name val="Arial"/>
      <family val="2"/>
    </font>
    <font>
      <b/>
      <sz val="11"/>
      <color theme="4" tint="-0.249977111117893"/>
      <name val="Arial"/>
      <family val="2"/>
    </font>
    <font>
      <b/>
      <vertAlign val="superscript"/>
      <sz val="10"/>
      <name val="Arial"/>
      <family val="2"/>
    </font>
    <font>
      <b/>
      <sz val="10"/>
      <color theme="4" tint="-0.499984740745262"/>
      <name val="Arial"/>
      <family val="2"/>
    </font>
    <font>
      <sz val="11"/>
      <color theme="4" tint="-0.499984740745262"/>
      <name val="Arial"/>
      <family val="2"/>
    </font>
    <font>
      <sz val="10"/>
      <color theme="4" tint="-0.499984740745262"/>
      <name val="Arial"/>
      <family val="2"/>
    </font>
    <font>
      <sz val="9"/>
      <color theme="4" tint="-0.499984740745262"/>
      <name val="Arial"/>
      <family val="2"/>
    </font>
    <font>
      <b/>
      <sz val="9"/>
      <color theme="4" tint="-0.499984740745262"/>
      <name val="Arial"/>
      <family val="2"/>
    </font>
    <font>
      <b/>
      <u/>
      <sz val="10"/>
      <color theme="1"/>
      <name val="Arial"/>
      <family val="2"/>
    </font>
    <font>
      <b/>
      <i/>
      <sz val="9"/>
      <color theme="4" tint="-0.249977111117893"/>
      <name val="Arial"/>
      <family val="2"/>
    </font>
    <font>
      <b/>
      <sz val="11"/>
      <color theme="3" tint="0.39997558519241921"/>
      <name val="Arial"/>
      <family val="2"/>
    </font>
    <font>
      <b/>
      <sz val="9"/>
      <color theme="3" tint="0.39997558519241921"/>
      <name val="Arial"/>
      <family val="2"/>
    </font>
    <font>
      <sz val="9"/>
      <color theme="3" tint="0.39997558519241921"/>
      <name val="Arial"/>
      <family val="2"/>
    </font>
    <font>
      <sz val="10"/>
      <color theme="3" tint="0.39997558519241921"/>
      <name val="Arial"/>
      <family val="2"/>
    </font>
    <font>
      <b/>
      <u/>
      <sz val="9"/>
      <color rgb="FFC00000"/>
      <name val="Arial"/>
      <family val="2"/>
    </font>
    <font>
      <b/>
      <sz val="9"/>
      <color theme="3" tint="0.39994506668294322"/>
      <name val="Arial"/>
      <family val="2"/>
    </font>
    <font>
      <b/>
      <u/>
      <sz val="9"/>
      <color theme="3" tint="0.39997558519241921"/>
      <name val="Arial"/>
      <family val="2"/>
    </font>
    <font>
      <sz val="11"/>
      <color theme="3" tint="0.39997558519241921"/>
      <name val="Arial"/>
      <family val="2"/>
    </font>
    <font>
      <sz val="8"/>
      <color theme="3" tint="0.39997558519241921"/>
      <name val="Arial"/>
      <family val="2"/>
    </font>
    <font>
      <b/>
      <sz val="8"/>
      <color theme="3" tint="0.39997558519241921"/>
      <name val="Arial"/>
      <family val="2"/>
    </font>
    <font>
      <sz val="11"/>
      <name val="Arial"/>
      <family val="2"/>
    </font>
    <font>
      <b/>
      <sz val="11"/>
      <name val="Arial"/>
      <family val="2"/>
    </font>
    <font>
      <b/>
      <sz val="12"/>
      <name val="Arial"/>
      <family val="2"/>
    </font>
    <font>
      <b/>
      <i/>
      <sz val="9"/>
      <color theme="3" tint="0.39997558519241921"/>
      <name val="Arial"/>
      <family val="2"/>
    </font>
    <font>
      <i/>
      <sz val="9"/>
      <color rgb="FF0000CC"/>
      <name val="Arial"/>
      <family val="2"/>
    </font>
    <font>
      <sz val="9"/>
      <color rgb="FF0000CC"/>
      <name val="Arial"/>
      <family val="2"/>
    </font>
    <font>
      <b/>
      <sz val="9"/>
      <color rgb="FF0000FF"/>
      <name val="Arial"/>
      <family val="2"/>
    </font>
    <font>
      <sz val="9"/>
      <color rgb="FF0000FF"/>
      <name val="Arial"/>
      <family val="2"/>
    </font>
    <font>
      <b/>
      <sz val="10"/>
      <color rgb="FF0000FF"/>
      <name val="Arial"/>
      <family val="2"/>
    </font>
    <font>
      <sz val="8"/>
      <color rgb="FF0000FF"/>
      <name val="Arial"/>
      <family val="2"/>
    </font>
    <font>
      <b/>
      <sz val="9"/>
      <color rgb="FF0000CC"/>
      <name val="Arial"/>
      <family val="2"/>
    </font>
    <font>
      <sz val="11"/>
      <color rgb="FF0000CC"/>
      <name val="Arial"/>
      <family val="2"/>
    </font>
    <font>
      <b/>
      <vertAlign val="superscript"/>
      <sz val="9"/>
      <name val="Arial"/>
      <family val="2"/>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lightUp">
        <fgColor theme="1" tint="4.9989318521683403E-2"/>
        <bgColor auto="1"/>
      </patternFill>
    </fill>
  </fills>
  <borders count="59">
    <border>
      <left/>
      <right/>
      <top/>
      <bottom/>
      <diagonal/>
    </border>
    <border>
      <left/>
      <right/>
      <top/>
      <bottom style="thin">
        <color auto="1"/>
      </bottom>
      <diagonal/>
    </border>
    <border>
      <left/>
      <right/>
      <top/>
      <bottom style="hair">
        <color auto="1"/>
      </bottom>
      <diagonal/>
    </border>
    <border>
      <left style="hair">
        <color auto="1"/>
      </left>
      <right/>
      <top style="hair">
        <color auto="1"/>
      </top>
      <bottom/>
      <diagonal/>
    </border>
    <border>
      <left style="hair">
        <color auto="1"/>
      </left>
      <right/>
      <top/>
      <bottom/>
      <diagonal/>
    </border>
    <border>
      <left/>
      <right style="hair">
        <color auto="1"/>
      </right>
      <top/>
      <bottom/>
      <diagonal/>
    </border>
    <border>
      <left/>
      <right/>
      <top style="hair">
        <color auto="1"/>
      </top>
      <bottom style="hair">
        <color auto="1"/>
      </bottom>
      <diagonal/>
    </border>
    <border>
      <left style="hair">
        <color auto="1"/>
      </left>
      <right style="thin">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style="thin">
        <color auto="1"/>
      </right>
      <top style="hair">
        <color auto="1"/>
      </top>
      <bottom/>
      <diagonal/>
    </border>
    <border>
      <left style="thin">
        <color auto="1"/>
      </left>
      <right style="thin">
        <color auto="1"/>
      </right>
      <top/>
      <bottom/>
      <diagonal/>
    </border>
    <border>
      <left style="hair">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hair">
        <color auto="1"/>
      </right>
      <top style="hair">
        <color auto="1"/>
      </top>
      <bottom/>
      <diagonal/>
    </border>
    <border>
      <left style="hair">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hair">
        <color auto="1"/>
      </right>
      <top/>
      <bottom style="hair">
        <color auto="1"/>
      </bottom>
      <diagonal/>
    </border>
    <border>
      <left/>
      <right style="thin">
        <color auto="1"/>
      </right>
      <top/>
      <bottom style="hair">
        <color auto="1"/>
      </bottom>
      <diagonal/>
    </border>
    <border>
      <left style="thin">
        <color auto="1"/>
      </left>
      <right style="hair">
        <color auto="1"/>
      </right>
      <top/>
      <bottom/>
      <diagonal/>
    </border>
    <border>
      <left/>
      <right/>
      <top style="thin">
        <color auto="1"/>
      </top>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top style="hair">
        <color auto="1"/>
      </top>
      <bottom style="thin">
        <color auto="1"/>
      </bottom>
      <diagonal/>
    </border>
    <border>
      <left/>
      <right/>
      <top style="thin">
        <color auto="1"/>
      </top>
      <bottom style="hair">
        <color auto="1"/>
      </bottom>
      <diagonal/>
    </border>
    <border>
      <left style="hair">
        <color auto="1"/>
      </left>
      <right/>
      <top style="thin">
        <color auto="1"/>
      </top>
      <bottom style="hair">
        <color auto="1"/>
      </bottom>
      <diagonal/>
    </border>
    <border>
      <left style="medium">
        <color theme="3" tint="0.39994506668294322"/>
      </left>
      <right style="medium">
        <color theme="3" tint="0.39994506668294322"/>
      </right>
      <top style="medium">
        <color theme="3" tint="0.39994506668294322"/>
      </top>
      <bottom style="medium">
        <color theme="3" tint="0.39994506668294322"/>
      </bottom>
      <diagonal/>
    </border>
    <border>
      <left style="medium">
        <color theme="3" tint="0.39994506668294322"/>
      </left>
      <right/>
      <top style="medium">
        <color theme="3" tint="0.39994506668294322"/>
      </top>
      <bottom style="medium">
        <color theme="3" tint="0.39994506668294322"/>
      </bottom>
      <diagonal/>
    </border>
    <border>
      <left/>
      <right style="medium">
        <color theme="3" tint="0.39994506668294322"/>
      </right>
      <top style="medium">
        <color theme="3" tint="0.39994506668294322"/>
      </top>
      <bottom style="medium">
        <color theme="3" tint="0.39994506668294322"/>
      </bottom>
      <diagonal/>
    </border>
    <border>
      <left style="medium">
        <color theme="3" tint="0.39994506668294322"/>
      </left>
      <right style="hair">
        <color auto="1"/>
      </right>
      <top style="medium">
        <color theme="3" tint="0.39994506668294322"/>
      </top>
      <bottom style="medium">
        <color theme="3" tint="0.39994506668294322"/>
      </bottom>
      <diagonal/>
    </border>
    <border>
      <left style="hair">
        <color auto="1"/>
      </left>
      <right style="hair">
        <color auto="1"/>
      </right>
      <top style="medium">
        <color theme="3" tint="0.39994506668294322"/>
      </top>
      <bottom style="medium">
        <color theme="3" tint="0.39994506668294322"/>
      </bottom>
      <diagonal/>
    </border>
    <border>
      <left style="hair">
        <color auto="1"/>
      </left>
      <right style="medium">
        <color theme="3" tint="0.39994506668294322"/>
      </right>
      <top style="medium">
        <color theme="3" tint="0.39994506668294322"/>
      </top>
      <bottom style="medium">
        <color theme="3" tint="0.39994506668294322"/>
      </bottom>
      <diagonal/>
    </border>
    <border>
      <left style="medium">
        <color theme="3" tint="0.39994506668294322"/>
      </left>
      <right style="hair">
        <color auto="1"/>
      </right>
      <top style="hair">
        <color theme="3" tint="0.39994506668294322"/>
      </top>
      <bottom style="medium">
        <color theme="3" tint="0.39994506668294322"/>
      </bottom>
      <diagonal/>
    </border>
    <border>
      <left style="hair">
        <color auto="1"/>
      </left>
      <right style="hair">
        <color auto="1"/>
      </right>
      <top style="hair">
        <color theme="3" tint="0.39994506668294322"/>
      </top>
      <bottom style="medium">
        <color theme="3" tint="0.39994506668294322"/>
      </bottom>
      <diagonal/>
    </border>
    <border>
      <left style="hair">
        <color auto="1"/>
      </left>
      <right style="medium">
        <color theme="3" tint="0.39994506668294322"/>
      </right>
      <top style="hair">
        <color theme="3" tint="0.39994506668294322"/>
      </top>
      <bottom style="medium">
        <color theme="3" tint="0.39994506668294322"/>
      </bottom>
      <diagonal/>
    </border>
    <border>
      <left style="medium">
        <color theme="3" tint="0.39994506668294322"/>
      </left>
      <right style="hair">
        <color auto="1"/>
      </right>
      <top/>
      <bottom style="hair">
        <color theme="3" tint="0.39994506668294322"/>
      </bottom>
      <diagonal/>
    </border>
    <border>
      <left style="hair">
        <color auto="1"/>
      </left>
      <right style="hair">
        <color auto="1"/>
      </right>
      <top/>
      <bottom style="hair">
        <color theme="3" tint="0.39994506668294322"/>
      </bottom>
      <diagonal/>
    </border>
    <border>
      <left style="hair">
        <color auto="1"/>
      </left>
      <right style="medium">
        <color theme="3" tint="0.39994506668294322"/>
      </right>
      <top/>
      <bottom style="hair">
        <color theme="3" tint="0.39994506668294322"/>
      </bottom>
      <diagonal/>
    </border>
    <border>
      <left style="hair">
        <color theme="1"/>
      </left>
      <right/>
      <top style="hair">
        <color theme="1"/>
      </top>
      <bottom style="medium">
        <color theme="3" tint="0.39991454817346722"/>
      </bottom>
      <diagonal/>
    </border>
    <border>
      <left/>
      <right/>
      <top style="hair">
        <color theme="1"/>
      </top>
      <bottom style="medium">
        <color theme="3" tint="0.39991454817346722"/>
      </bottom>
      <diagonal/>
    </border>
    <border>
      <left/>
      <right style="hair">
        <color theme="1"/>
      </right>
      <top style="hair">
        <color theme="1"/>
      </top>
      <bottom style="medium">
        <color theme="3" tint="0.39991454817346722"/>
      </bottom>
      <diagonal/>
    </border>
    <border>
      <left/>
      <right/>
      <top style="medium">
        <color theme="3" tint="0.39994506668294322"/>
      </top>
      <bottom style="medium">
        <color theme="3" tint="0.39994506668294322"/>
      </bottom>
      <diagonal/>
    </border>
    <border>
      <left/>
      <right style="hair">
        <color auto="1"/>
      </right>
      <top style="thin">
        <color auto="1"/>
      </top>
      <bottom style="hair">
        <color auto="1"/>
      </bottom>
      <diagonal/>
    </border>
    <border>
      <left style="hair">
        <color theme="3" tint="0.39994506668294322"/>
      </left>
      <right style="hair">
        <color theme="3" tint="0.39994506668294322"/>
      </right>
      <top style="hair">
        <color theme="3" tint="0.39994506668294322"/>
      </top>
      <bottom style="hair">
        <color theme="3" tint="0.39994506668294322"/>
      </bottom>
      <diagonal/>
    </border>
    <border>
      <left/>
      <right/>
      <top/>
      <bottom style="medium">
        <color theme="3" tint="0.39994506668294322"/>
      </bottom>
      <diagonal/>
    </border>
    <border>
      <left style="hair">
        <color auto="1"/>
      </left>
      <right/>
      <top style="hair">
        <color auto="1"/>
      </top>
      <bottom style="medium">
        <color theme="3" tint="0.39994506668294322"/>
      </bottom>
      <diagonal/>
    </border>
    <border>
      <left/>
      <right/>
      <top style="hair">
        <color auto="1"/>
      </top>
      <bottom style="medium">
        <color theme="3" tint="0.39994506668294322"/>
      </bottom>
      <diagonal/>
    </border>
    <border>
      <left/>
      <right style="hair">
        <color auto="1"/>
      </right>
      <top style="hair">
        <color auto="1"/>
      </top>
      <bottom style="medium">
        <color theme="3" tint="0.39994506668294322"/>
      </bottom>
      <diagonal/>
    </border>
    <border>
      <left/>
      <right style="medium">
        <color theme="3" tint="0.39994506668294322"/>
      </right>
      <top style="medium">
        <color theme="3" tint="0.39994506668294322"/>
      </top>
      <bottom/>
      <diagonal/>
    </border>
    <border>
      <left/>
      <right/>
      <top style="medium">
        <color theme="3" tint="0.39994506668294322"/>
      </top>
      <bottom/>
      <diagonal/>
    </border>
    <border>
      <left/>
      <right style="medium">
        <color theme="3" tint="0.39994506668294322"/>
      </right>
      <top style="hair">
        <color auto="1"/>
      </top>
      <bottom style="hair">
        <color auto="1"/>
      </bottom>
      <diagonal/>
    </border>
    <border>
      <left style="thin">
        <color rgb="FF0000FF"/>
      </left>
      <right style="thin">
        <color rgb="FF0000FF"/>
      </right>
      <top style="thin">
        <color rgb="FF0000FF"/>
      </top>
      <bottom style="thin">
        <color rgb="FF0000FF"/>
      </bottom>
      <diagonal/>
    </border>
    <border>
      <left style="hair">
        <color theme="3" tint="0.39994506668294322"/>
      </left>
      <right style="hair">
        <color theme="3" tint="0.39994506668294322"/>
      </right>
      <top style="hair">
        <color theme="3" tint="0.39994506668294322"/>
      </top>
      <bottom/>
      <diagonal/>
    </border>
  </borders>
  <cellStyleXfs count="4">
    <xf numFmtId="0" fontId="0" fillId="0" borderId="0"/>
    <xf numFmtId="165" fontId="7" fillId="0" borderId="0" applyFont="0" applyFill="0" applyBorder="0" applyAlignment="0" applyProtection="0"/>
    <xf numFmtId="0" fontId="10" fillId="0" borderId="0" applyNumberFormat="0" applyFill="0" applyBorder="0" applyAlignment="0" applyProtection="0">
      <alignment vertical="top"/>
      <protection locked="0"/>
    </xf>
    <xf numFmtId="164" fontId="7" fillId="0" borderId="0" applyFont="0" applyFill="0" applyBorder="0" applyAlignment="0" applyProtection="0"/>
  </cellStyleXfs>
  <cellXfs count="845">
    <xf numFmtId="0" fontId="0" fillId="0" borderId="0" xfId="0"/>
    <xf numFmtId="0" fontId="2" fillId="0" borderId="0" xfId="0" applyFont="1"/>
    <xf numFmtId="0" fontId="3" fillId="0" borderId="0" xfId="0" applyFont="1"/>
    <xf numFmtId="0" fontId="2" fillId="3" borderId="0" xfId="0" applyFont="1" applyFill="1"/>
    <xf numFmtId="0" fontId="3" fillId="3" borderId="0" xfId="0" applyFont="1" applyFill="1"/>
    <xf numFmtId="0" fontId="3" fillId="3" borderId="2" xfId="0" applyFont="1" applyFill="1" applyBorder="1"/>
    <xf numFmtId="0" fontId="3" fillId="3" borderId="14" xfId="0" applyFont="1" applyFill="1" applyBorder="1"/>
    <xf numFmtId="0" fontId="3" fillId="3" borderId="4" xfId="0" applyFont="1" applyFill="1" applyBorder="1"/>
    <xf numFmtId="0" fontId="3" fillId="3" borderId="13" xfId="0" applyFont="1" applyFill="1" applyBorder="1"/>
    <xf numFmtId="0" fontId="3" fillId="3" borderId="3" xfId="0" applyFont="1" applyFill="1" applyBorder="1"/>
    <xf numFmtId="0" fontId="4" fillId="3" borderId="0" xfId="0" applyFont="1" applyFill="1"/>
    <xf numFmtId="0" fontId="3" fillId="3" borderId="5" xfId="0" applyFont="1" applyFill="1" applyBorder="1"/>
    <xf numFmtId="0" fontId="5" fillId="2" borderId="8" xfId="0" applyFont="1" applyFill="1" applyBorder="1" applyAlignment="1">
      <alignment horizontal="center"/>
    </xf>
    <xf numFmtId="0" fontId="4" fillId="3" borderId="11" xfId="0" applyFont="1" applyFill="1" applyBorder="1"/>
    <xf numFmtId="0" fontId="4" fillId="3" borderId="4" xfId="0" applyFont="1" applyFill="1" applyBorder="1"/>
    <xf numFmtId="0" fontId="4" fillId="3" borderId="5" xfId="0" applyFont="1" applyFill="1" applyBorder="1"/>
    <xf numFmtId="0" fontId="4" fillId="3" borderId="13" xfId="0" applyFont="1" applyFill="1" applyBorder="1"/>
    <xf numFmtId="0" fontId="4" fillId="3" borderId="2" xfId="0" applyFont="1" applyFill="1" applyBorder="1"/>
    <xf numFmtId="0" fontId="4" fillId="3" borderId="14" xfId="0" applyFont="1" applyFill="1" applyBorder="1"/>
    <xf numFmtId="0" fontId="4" fillId="3" borderId="3" xfId="0" applyFont="1" applyFill="1" applyBorder="1"/>
    <xf numFmtId="0" fontId="4" fillId="3" borderId="12" xfId="0" applyFont="1" applyFill="1" applyBorder="1"/>
    <xf numFmtId="0" fontId="5" fillId="2" borderId="6" xfId="0" applyFont="1" applyFill="1" applyBorder="1"/>
    <xf numFmtId="0" fontId="5" fillId="2" borderId="6" xfId="0" applyFont="1" applyFill="1" applyBorder="1" applyAlignment="1">
      <alignment horizontal="left"/>
    </xf>
    <xf numFmtId="0" fontId="4" fillId="3" borderId="11" xfId="0" applyFont="1" applyFill="1" applyBorder="1" applyAlignment="1">
      <alignment horizontal="center" vertical="center" wrapText="1"/>
    </xf>
    <xf numFmtId="0" fontId="2" fillId="3" borderId="12" xfId="0" applyFont="1" applyFill="1" applyBorder="1"/>
    <xf numFmtId="0" fontId="2" fillId="3" borderId="5" xfId="0" applyFont="1" applyFill="1" applyBorder="1"/>
    <xf numFmtId="0" fontId="3" fillId="3" borderId="0" xfId="0" applyFont="1" applyFill="1" applyAlignment="1">
      <alignment horizontal="left" vertical="center" wrapText="1"/>
    </xf>
    <xf numFmtId="0" fontId="2" fillId="3" borderId="5" xfId="0" applyFont="1" applyFill="1" applyBorder="1" applyAlignment="1">
      <alignment vertical="top"/>
    </xf>
    <xf numFmtId="0" fontId="3" fillId="3" borderId="0" xfId="0" applyFont="1" applyFill="1" applyAlignment="1">
      <alignment horizontal="center" vertical="top"/>
    </xf>
    <xf numFmtId="0" fontId="6" fillId="3" borderId="0" xfId="0" applyFont="1" applyFill="1"/>
    <xf numFmtId="0" fontId="4" fillId="3" borderId="0" xfId="0" applyFont="1" applyFill="1" applyAlignment="1">
      <alignment horizontal="right"/>
    </xf>
    <xf numFmtId="0" fontId="4" fillId="3" borderId="0" xfId="0" quotePrefix="1" applyFont="1" applyFill="1" applyAlignment="1">
      <alignment horizontal="center"/>
    </xf>
    <xf numFmtId="0" fontId="4" fillId="3" borderId="0" xfId="0" quotePrefix="1" applyFont="1" applyFill="1" applyAlignment="1">
      <alignment horizontal="right"/>
    </xf>
    <xf numFmtId="0" fontId="4" fillId="3" borderId="0" xfId="0" applyFont="1" applyFill="1" applyProtection="1">
      <protection locked="0"/>
    </xf>
    <xf numFmtId="0" fontId="14" fillId="2" borderId="6" xfId="0" applyFont="1" applyFill="1" applyBorder="1" applyProtection="1">
      <protection locked="0"/>
    </xf>
    <xf numFmtId="0" fontId="4" fillId="3" borderId="11" xfId="0" applyFont="1" applyFill="1" applyBorder="1" applyAlignment="1">
      <alignment horizontal="left" indent="1"/>
    </xf>
    <xf numFmtId="0" fontId="15" fillId="3" borderId="0" xfId="0" applyFont="1" applyFill="1"/>
    <xf numFmtId="0" fontId="4" fillId="3" borderId="0" xfId="0" applyFont="1" applyFill="1" applyAlignment="1">
      <alignment vertical="top" wrapText="1"/>
    </xf>
    <xf numFmtId="0" fontId="4" fillId="3" borderId="5" xfId="0" applyFont="1" applyFill="1" applyBorder="1" applyAlignment="1">
      <alignment vertical="top" wrapText="1"/>
    </xf>
    <xf numFmtId="0" fontId="4" fillId="3" borderId="0" xfId="0" applyFont="1" applyFill="1" applyAlignment="1">
      <alignment horizontal="center" wrapText="1"/>
    </xf>
    <xf numFmtId="0" fontId="5" fillId="2" borderId="3" xfId="0" applyFont="1" applyFill="1" applyBorder="1" applyAlignment="1">
      <alignment horizontal="center"/>
    </xf>
    <xf numFmtId="0" fontId="4" fillId="3" borderId="4" xfId="0" applyFont="1" applyFill="1" applyBorder="1" applyAlignment="1">
      <alignment horizontal="right"/>
    </xf>
    <xf numFmtId="0" fontId="4" fillId="3" borderId="4" xfId="0" applyFont="1" applyFill="1" applyBorder="1" applyAlignment="1">
      <alignment horizontal="left" indent="1"/>
    </xf>
    <xf numFmtId="0" fontId="4" fillId="3" borderId="2" xfId="0" applyFont="1" applyFill="1" applyBorder="1" applyAlignment="1">
      <alignment vertical="top"/>
    </xf>
    <xf numFmtId="0" fontId="4" fillId="3" borderId="0" xfId="0" quotePrefix="1" applyFont="1" applyFill="1" applyAlignment="1">
      <alignment horizontal="center" vertical="top"/>
    </xf>
    <xf numFmtId="0" fontId="4" fillId="3" borderId="11" xfId="0" applyFont="1" applyFill="1" applyBorder="1" applyProtection="1">
      <protection locked="0"/>
    </xf>
    <xf numFmtId="0" fontId="5" fillId="2" borderId="13" xfId="0" applyFont="1" applyFill="1" applyBorder="1" applyAlignment="1">
      <alignment horizontal="center"/>
    </xf>
    <xf numFmtId="0" fontId="4" fillId="3" borderId="11" xfId="0" applyFont="1" applyFill="1" applyBorder="1" applyAlignment="1">
      <alignment horizontal="center" vertical="top" wrapText="1"/>
    </xf>
    <xf numFmtId="0" fontId="4" fillId="3" borderId="11" xfId="0" applyFont="1" applyFill="1" applyBorder="1" applyAlignment="1">
      <alignment vertical="top" wrapText="1"/>
    </xf>
    <xf numFmtId="0" fontId="4" fillId="3" borderId="0" xfId="0" applyFont="1" applyFill="1" applyAlignment="1">
      <alignment horizontal="center" vertical="top" wrapText="1"/>
    </xf>
    <xf numFmtId="0" fontId="4" fillId="3" borderId="0" xfId="0" applyFont="1" applyFill="1" applyAlignment="1">
      <alignment vertical="center"/>
    </xf>
    <xf numFmtId="0" fontId="4" fillId="3" borderId="0" xfId="0" applyFont="1" applyFill="1" applyAlignment="1">
      <alignment horizontal="left" vertical="center" wrapText="1"/>
    </xf>
    <xf numFmtId="0" fontId="4" fillId="3" borderId="0" xfId="0" applyFont="1" applyFill="1" applyAlignment="1">
      <alignment horizontal="center" vertical="center" wrapText="1"/>
    </xf>
    <xf numFmtId="0" fontId="4" fillId="3" borderId="0" xfId="0" applyFont="1" applyFill="1" applyAlignment="1" applyProtection="1">
      <alignment vertical="top"/>
      <protection locked="0"/>
    </xf>
    <xf numFmtId="0" fontId="4" fillId="3" borderId="0" xfId="0" applyFont="1" applyFill="1" applyAlignment="1">
      <alignment vertical="top"/>
    </xf>
    <xf numFmtId="0" fontId="4" fillId="3" borderId="0" xfId="0" applyFont="1" applyFill="1" applyAlignment="1">
      <alignment horizontal="center" vertical="top"/>
    </xf>
    <xf numFmtId="0" fontId="4" fillId="3" borderId="11" xfId="0" applyFont="1" applyFill="1" applyBorder="1" applyAlignment="1">
      <alignment vertical="center"/>
    </xf>
    <xf numFmtId="0" fontId="4" fillId="3" borderId="11" xfId="0" applyFont="1" applyFill="1" applyBorder="1" applyAlignment="1">
      <alignment horizontal="center" wrapText="1"/>
    </xf>
    <xf numFmtId="0" fontId="4" fillId="3" borderId="2" xfId="0" applyFont="1" applyFill="1" applyBorder="1" applyAlignment="1">
      <alignment horizontal="left" vertical="center" wrapText="1"/>
    </xf>
    <xf numFmtId="0" fontId="14" fillId="2" borderId="6" xfId="0" applyFont="1" applyFill="1" applyBorder="1"/>
    <xf numFmtId="0" fontId="4" fillId="3" borderId="6" xfId="0" applyFont="1" applyFill="1" applyBorder="1" applyAlignment="1" applyProtection="1">
      <alignment vertical="center" wrapText="1"/>
      <protection locked="0"/>
    </xf>
    <xf numFmtId="0" fontId="14" fillId="2" borderId="9" xfId="0" applyFont="1" applyFill="1" applyBorder="1"/>
    <xf numFmtId="0" fontId="5" fillId="2" borderId="8" xfId="0" applyFont="1" applyFill="1" applyBorder="1" applyAlignment="1">
      <alignment horizontal="center" vertical="top" wrapText="1"/>
    </xf>
    <xf numFmtId="0" fontId="3" fillId="0" borderId="0" xfId="0" applyFont="1" applyAlignment="1" applyProtection="1">
      <alignment vertical="center" wrapText="1"/>
      <protection locked="0"/>
    </xf>
    <xf numFmtId="0" fontId="4" fillId="3" borderId="8" xfId="0" applyFont="1" applyFill="1" applyBorder="1" applyAlignment="1" applyProtection="1">
      <alignment horizontal="center" vertical="center" wrapText="1"/>
      <protection locked="0"/>
    </xf>
    <xf numFmtId="165" fontId="17" fillId="3" borderId="2" xfId="1" applyFont="1" applyFill="1" applyBorder="1" applyAlignment="1" applyProtection="1">
      <alignment vertical="center"/>
    </xf>
    <xf numFmtId="165" fontId="17" fillId="3" borderId="14" xfId="1" applyFont="1" applyFill="1" applyBorder="1" applyAlignment="1" applyProtection="1">
      <alignment vertical="center"/>
    </xf>
    <xf numFmtId="165" fontId="17" fillId="3" borderId="13" xfId="1" applyFont="1" applyFill="1" applyBorder="1" applyAlignment="1" applyProtection="1">
      <alignment vertical="center"/>
    </xf>
    <xf numFmtId="0" fontId="22" fillId="3" borderId="0" xfId="0" applyFont="1" applyFill="1" applyAlignment="1">
      <alignment horizontal="left" indent="1"/>
    </xf>
    <xf numFmtId="0" fontId="3" fillId="3" borderId="0" xfId="0" applyFont="1" applyFill="1" applyAlignment="1">
      <alignment vertical="top"/>
    </xf>
    <xf numFmtId="168" fontId="3" fillId="3" borderId="2" xfId="0" applyNumberFormat="1" applyFont="1" applyFill="1" applyBorder="1" applyAlignment="1">
      <alignment vertical="center"/>
    </xf>
    <xf numFmtId="0" fontId="29" fillId="3" borderId="0" xfId="0" applyFont="1" applyFill="1"/>
    <xf numFmtId="0" fontId="31" fillId="3" borderId="0" xfId="0" applyFont="1" applyFill="1"/>
    <xf numFmtId="168" fontId="13" fillId="3" borderId="4" xfId="0" applyNumberFormat="1" applyFont="1" applyFill="1" applyBorder="1" applyAlignment="1">
      <alignment horizontal="center" vertical="center"/>
    </xf>
    <xf numFmtId="0" fontId="16" fillId="3" borderId="2" xfId="0" applyFont="1" applyFill="1" applyBorder="1"/>
    <xf numFmtId="168" fontId="13" fillId="3" borderId="11" xfId="0" applyNumberFormat="1" applyFont="1" applyFill="1" applyBorder="1" applyAlignment="1">
      <alignment horizontal="center" vertical="center"/>
    </xf>
    <xf numFmtId="168" fontId="13" fillId="3" borderId="12" xfId="0" applyNumberFormat="1" applyFont="1" applyFill="1" applyBorder="1" applyAlignment="1">
      <alignment horizontal="center" vertical="center"/>
    </xf>
    <xf numFmtId="0" fontId="30" fillId="3" borderId="0" xfId="0" applyFont="1" applyFill="1" applyAlignment="1">
      <alignment vertical="top" wrapText="1"/>
    </xf>
    <xf numFmtId="0" fontId="4" fillId="3" borderId="0" xfId="0" applyFont="1" applyFill="1" applyAlignment="1">
      <alignment horizontal="left" vertical="top" wrapText="1" indent="1"/>
    </xf>
    <xf numFmtId="0" fontId="16" fillId="3" borderId="0" xfId="0" applyFont="1" applyFill="1"/>
    <xf numFmtId="0" fontId="31" fillId="3" borderId="1" xfId="0" applyFont="1" applyFill="1" applyBorder="1"/>
    <xf numFmtId="0" fontId="0" fillId="0" borderId="0" xfId="0" applyAlignment="1">
      <alignment wrapText="1"/>
    </xf>
    <xf numFmtId="0" fontId="36" fillId="0" borderId="0" xfId="0" applyFont="1" applyAlignment="1">
      <alignment wrapText="1"/>
    </xf>
    <xf numFmtId="0" fontId="35" fillId="0" borderId="0" xfId="0" applyFont="1" applyAlignment="1">
      <alignment wrapText="1"/>
    </xf>
    <xf numFmtId="0" fontId="34" fillId="0" borderId="0" xfId="0" applyFont="1" applyAlignment="1">
      <alignment wrapText="1"/>
    </xf>
    <xf numFmtId="0" fontId="5" fillId="2" borderId="9" xfId="0" applyFont="1" applyFill="1" applyBorder="1"/>
    <xf numFmtId="0" fontId="5" fillId="2" borderId="6" xfId="0" applyFont="1" applyFill="1" applyBorder="1" applyAlignment="1">
      <alignment horizontal="center"/>
    </xf>
    <xf numFmtId="0" fontId="2" fillId="2" borderId="0" xfId="0" applyFont="1" applyFill="1"/>
    <xf numFmtId="0" fontId="5" fillId="2" borderId="6" xfId="0" applyFont="1" applyFill="1" applyBorder="1" applyAlignment="1">
      <alignment horizontal="right"/>
    </xf>
    <xf numFmtId="0" fontId="5" fillId="2" borderId="6" xfId="0" applyFont="1" applyFill="1" applyBorder="1" applyProtection="1">
      <protection locked="0"/>
    </xf>
    <xf numFmtId="0" fontId="3" fillId="3" borderId="11" xfId="0" applyFont="1" applyFill="1" applyBorder="1"/>
    <xf numFmtId="0" fontId="3" fillId="3" borderId="12" xfId="0" applyFont="1" applyFill="1" applyBorder="1"/>
    <xf numFmtId="0" fontId="6" fillId="3" borderId="10" xfId="0" quotePrefix="1" applyFont="1" applyFill="1" applyBorder="1" applyAlignment="1">
      <alignment horizontal="center"/>
    </xf>
    <xf numFmtId="0" fontId="6" fillId="3" borderId="5" xfId="0" applyFont="1" applyFill="1" applyBorder="1"/>
    <xf numFmtId="0" fontId="6" fillId="3" borderId="26" xfId="0" quotePrefix="1" applyFont="1" applyFill="1" applyBorder="1" applyAlignment="1">
      <alignment horizontal="center"/>
    </xf>
    <xf numFmtId="0" fontId="6" fillId="3" borderId="26" xfId="0" applyFont="1" applyFill="1" applyBorder="1" applyAlignment="1">
      <alignment horizontal="center"/>
    </xf>
    <xf numFmtId="0" fontId="6" fillId="3" borderId="27" xfId="0" applyFont="1" applyFill="1" applyBorder="1"/>
    <xf numFmtId="0" fontId="4" fillId="3" borderId="28" xfId="0" applyFont="1" applyFill="1" applyBorder="1"/>
    <xf numFmtId="0" fontId="4" fillId="3" borderId="0" xfId="0" applyFont="1" applyFill="1" applyAlignment="1">
      <alignment horizontal="center"/>
    </xf>
    <xf numFmtId="0" fontId="4" fillId="3" borderId="6" xfId="0" applyFont="1" applyFill="1" applyBorder="1" applyAlignment="1">
      <alignment horizontal="center"/>
    </xf>
    <xf numFmtId="0" fontId="6" fillId="3" borderId="0" xfId="0" quotePrefix="1" applyFont="1" applyFill="1"/>
    <xf numFmtId="0" fontId="6" fillId="3" borderId="4" xfId="0" applyFont="1" applyFill="1" applyBorder="1"/>
    <xf numFmtId="0" fontId="4" fillId="3" borderId="9" xfId="0" applyFont="1" applyFill="1" applyBorder="1"/>
    <xf numFmtId="0" fontId="4" fillId="3" borderId="6" xfId="0" applyFont="1" applyFill="1" applyBorder="1"/>
    <xf numFmtId="0" fontId="4" fillId="3" borderId="12" xfId="0" quotePrefix="1" applyFont="1" applyFill="1" applyBorder="1" applyAlignment="1">
      <alignment horizontal="center"/>
    </xf>
    <xf numFmtId="0" fontId="4" fillId="3" borderId="9" xfId="0" quotePrefix="1" applyFont="1" applyFill="1" applyBorder="1" applyAlignment="1">
      <alignment horizontal="center"/>
    </xf>
    <xf numFmtId="0" fontId="4" fillId="3" borderId="14" xfId="0" quotePrefix="1" applyFont="1" applyFill="1" applyBorder="1" applyAlignment="1">
      <alignment horizontal="center"/>
    </xf>
    <xf numFmtId="0" fontId="4" fillId="3" borderId="11" xfId="0" applyFont="1" applyFill="1" applyBorder="1" applyAlignment="1">
      <alignment horizontal="center"/>
    </xf>
    <xf numFmtId="0" fontId="6" fillId="3" borderId="3" xfId="0" applyFont="1" applyFill="1" applyBorder="1"/>
    <xf numFmtId="0" fontId="4" fillId="3" borderId="10" xfId="0" quotePrefix="1" applyFont="1" applyFill="1" applyBorder="1" applyAlignment="1">
      <alignment horizontal="center"/>
    </xf>
    <xf numFmtId="0" fontId="4" fillId="3" borderId="10" xfId="0" applyFont="1" applyFill="1" applyBorder="1"/>
    <xf numFmtId="0" fontId="6" fillId="3" borderId="10" xfId="0" applyFont="1" applyFill="1" applyBorder="1"/>
    <xf numFmtId="0" fontId="4" fillId="3" borderId="8" xfId="0" quotePrefix="1" applyFont="1" applyFill="1" applyBorder="1" applyAlignment="1">
      <alignment horizontal="center"/>
    </xf>
    <xf numFmtId="0" fontId="4" fillId="3" borderId="13" xfId="0" quotePrefix="1" applyFont="1" applyFill="1" applyBorder="1" applyAlignment="1">
      <alignment horizontal="center"/>
    </xf>
    <xf numFmtId="0" fontId="6" fillId="3" borderId="2" xfId="0" applyFont="1" applyFill="1" applyBorder="1"/>
    <xf numFmtId="0" fontId="6" fillId="3" borderId="4" xfId="0" applyFont="1" applyFill="1" applyBorder="1" applyAlignment="1">
      <alignment horizontal="left" indent="1"/>
    </xf>
    <xf numFmtId="0" fontId="4" fillId="3" borderId="26" xfId="0" applyFont="1" applyFill="1" applyBorder="1"/>
    <xf numFmtId="0" fontId="3" fillId="3" borderId="0" xfId="0" applyFont="1" applyFill="1" applyProtection="1">
      <protection locked="0"/>
    </xf>
    <xf numFmtId="0" fontId="2" fillId="3" borderId="3" xfId="0" applyFont="1" applyFill="1" applyBorder="1"/>
    <xf numFmtId="0" fontId="2" fillId="3" borderId="11" xfId="0" applyFont="1" applyFill="1" applyBorder="1"/>
    <xf numFmtId="0" fontId="4" fillId="3" borderId="10"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2" fillId="3" borderId="4" xfId="0" applyFont="1" applyFill="1" applyBorder="1"/>
    <xf numFmtId="0" fontId="3" fillId="3" borderId="11" xfId="0" applyFont="1" applyFill="1" applyBorder="1" applyAlignment="1">
      <alignment horizontal="center"/>
    </xf>
    <xf numFmtId="0" fontId="3" fillId="3" borderId="28" xfId="0" applyFont="1" applyFill="1" applyBorder="1"/>
    <xf numFmtId="0" fontId="5" fillId="3" borderId="12" xfId="0" applyFont="1" applyFill="1" applyBorder="1"/>
    <xf numFmtId="0" fontId="5" fillId="3" borderId="11" xfId="0" applyFont="1" applyFill="1" applyBorder="1"/>
    <xf numFmtId="0" fontId="5" fillId="3" borderId="3" xfId="0" applyFont="1" applyFill="1" applyBorder="1" applyAlignment="1">
      <alignment horizontal="center"/>
    </xf>
    <xf numFmtId="0" fontId="3" fillId="3" borderId="0" xfId="0" applyFont="1" applyFill="1" applyAlignment="1">
      <alignment horizontal="center"/>
    </xf>
    <xf numFmtId="0" fontId="3" fillId="3" borderId="0" xfId="0" applyFont="1" applyFill="1" applyAlignment="1">
      <alignment horizontal="right"/>
    </xf>
    <xf numFmtId="0" fontId="14" fillId="0" borderId="0" xfId="0" applyFont="1"/>
    <xf numFmtId="0" fontId="14" fillId="3" borderId="0" xfId="0" applyFont="1" applyFill="1"/>
    <xf numFmtId="0" fontId="14" fillId="3" borderId="6" xfId="0" applyFont="1" applyFill="1" applyBorder="1" applyAlignment="1">
      <alignment horizontal="center"/>
    </xf>
    <xf numFmtId="0" fontId="14" fillId="3" borderId="0" xfId="0" applyFont="1" applyFill="1" applyAlignment="1">
      <alignment horizontal="center"/>
    </xf>
    <xf numFmtId="0" fontId="14" fillId="3" borderId="0" xfId="0" applyFont="1" applyFill="1" applyAlignment="1">
      <alignment horizontal="left"/>
    </xf>
    <xf numFmtId="0" fontId="42" fillId="3" borderId="0" xfId="0" applyFont="1" applyFill="1" applyAlignment="1">
      <alignment horizontal="center"/>
    </xf>
    <xf numFmtId="0" fontId="49" fillId="3" borderId="0" xfId="0" applyFont="1" applyFill="1"/>
    <xf numFmtId="0" fontId="5" fillId="3" borderId="0" xfId="0" applyFont="1" applyFill="1" applyAlignment="1">
      <alignment horizontal="center"/>
    </xf>
    <xf numFmtId="0" fontId="14" fillId="3" borderId="4" xfId="0" applyFont="1" applyFill="1" applyBorder="1"/>
    <xf numFmtId="0" fontId="14" fillId="3" borderId="5" xfId="0" applyFont="1" applyFill="1" applyBorder="1"/>
    <xf numFmtId="0" fontId="14" fillId="3" borderId="0" xfId="0" applyFont="1" applyFill="1" applyAlignment="1">
      <alignment horizontal="right"/>
    </xf>
    <xf numFmtId="0" fontId="14" fillId="3" borderId="13" xfId="0" applyFont="1" applyFill="1" applyBorder="1"/>
    <xf numFmtId="0" fontId="14" fillId="3" borderId="2" xfId="0" applyFont="1" applyFill="1" applyBorder="1"/>
    <xf numFmtId="0" fontId="14" fillId="3" borderId="14" xfId="0" applyFont="1" applyFill="1" applyBorder="1"/>
    <xf numFmtId="0" fontId="25" fillId="3" borderId="6" xfId="0" applyFont="1" applyFill="1" applyBorder="1" applyAlignment="1">
      <alignment horizontal="center"/>
    </xf>
    <xf numFmtId="0" fontId="14" fillId="3" borderId="0" xfId="0" applyFont="1" applyFill="1" applyAlignment="1" applyProtection="1">
      <alignment horizontal="center"/>
      <protection locked="0"/>
    </xf>
    <xf numFmtId="0" fontId="5" fillId="3" borderId="0" xfId="0" applyFont="1" applyFill="1"/>
    <xf numFmtId="0" fontId="2" fillId="3" borderId="13" xfId="0" applyFont="1" applyFill="1" applyBorder="1"/>
    <xf numFmtId="0" fontId="2" fillId="3" borderId="2" xfId="0" applyFont="1" applyFill="1" applyBorder="1"/>
    <xf numFmtId="0" fontId="2" fillId="3" borderId="14" xfId="0" applyFont="1" applyFill="1" applyBorder="1"/>
    <xf numFmtId="0" fontId="14" fillId="3" borderId="3" xfId="0" applyFont="1" applyFill="1" applyBorder="1"/>
    <xf numFmtId="0" fontId="14" fillId="3" borderId="11" xfId="0" applyFont="1" applyFill="1" applyBorder="1"/>
    <xf numFmtId="0" fontId="14" fillId="3" borderId="12" xfId="0" applyFont="1" applyFill="1" applyBorder="1"/>
    <xf numFmtId="0" fontId="5" fillId="3" borderId="11" xfId="0" applyFont="1" applyFill="1" applyBorder="1" applyAlignment="1">
      <alignment horizontal="center"/>
    </xf>
    <xf numFmtId="0" fontId="14" fillId="3" borderId="11" xfId="0" applyFont="1" applyFill="1" applyBorder="1" applyAlignment="1">
      <alignment horizontal="center"/>
    </xf>
    <xf numFmtId="0" fontId="14" fillId="3" borderId="1" xfId="0" applyFont="1" applyFill="1" applyBorder="1"/>
    <xf numFmtId="0" fontId="14" fillId="3" borderId="0" xfId="0" applyFont="1" applyFill="1" applyAlignment="1">
      <alignment horizontal="center" vertical="top"/>
    </xf>
    <xf numFmtId="0" fontId="25" fillId="3" borderId="11" xfId="0" applyFont="1" applyFill="1" applyBorder="1" applyAlignment="1">
      <alignment horizontal="center"/>
    </xf>
    <xf numFmtId="0" fontId="50" fillId="3" borderId="11" xfId="0" applyFont="1" applyFill="1" applyBorder="1" applyAlignment="1">
      <alignment horizontal="center"/>
    </xf>
    <xf numFmtId="0" fontId="4" fillId="3" borderId="2" xfId="0" applyFont="1" applyFill="1" applyBorder="1" applyAlignment="1">
      <alignment horizontal="right"/>
    </xf>
    <xf numFmtId="0" fontId="4" fillId="3" borderId="3" xfId="0" applyFont="1" applyFill="1" applyBorder="1" applyAlignment="1">
      <alignment horizontal="center"/>
    </xf>
    <xf numFmtId="0" fontId="4" fillId="3" borderId="4" xfId="0" applyFont="1" applyFill="1" applyBorder="1" applyAlignment="1">
      <alignment horizontal="center"/>
    </xf>
    <xf numFmtId="0" fontId="57" fillId="3" borderId="0" xfId="0" applyFont="1" applyFill="1"/>
    <xf numFmtId="0" fontId="63" fillId="3" borderId="27" xfId="0" applyFont="1" applyFill="1" applyBorder="1" applyAlignment="1">
      <alignment horizontal="center"/>
    </xf>
    <xf numFmtId="0" fontId="62" fillId="3" borderId="10" xfId="0" applyFont="1" applyFill="1" applyBorder="1" applyAlignment="1" applyProtection="1">
      <alignment horizontal="center"/>
      <protection locked="0"/>
    </xf>
    <xf numFmtId="0" fontId="25" fillId="3" borderId="6" xfId="0" applyFont="1" applyFill="1" applyBorder="1"/>
    <xf numFmtId="0" fontId="50" fillId="3" borderId="2" xfId="0" applyFont="1" applyFill="1" applyBorder="1"/>
    <xf numFmtId="0" fontId="51" fillId="3" borderId="0" xfId="0" applyFont="1" applyFill="1" applyAlignment="1">
      <alignment horizontal="center"/>
    </xf>
    <xf numFmtId="0" fontId="60" fillId="3" borderId="0" xfId="0" applyFont="1" applyFill="1"/>
    <xf numFmtId="0" fontId="0" fillId="3" borderId="0" xfId="0" applyFill="1"/>
    <xf numFmtId="0" fontId="0" fillId="3" borderId="5" xfId="0" applyFill="1" applyBorder="1"/>
    <xf numFmtId="0" fontId="2" fillId="2" borderId="0" xfId="0" applyFont="1" applyFill="1" applyProtection="1">
      <protection locked="0"/>
    </xf>
    <xf numFmtId="0" fontId="67" fillId="2" borderId="6" xfId="0" applyFont="1" applyFill="1" applyBorder="1"/>
    <xf numFmtId="0" fontId="68" fillId="2" borderId="0" xfId="0" applyFont="1" applyFill="1" applyProtection="1">
      <protection locked="0"/>
    </xf>
    <xf numFmtId="0" fontId="69" fillId="2" borderId="6" xfId="0" applyFont="1" applyFill="1" applyBorder="1"/>
    <xf numFmtId="0" fontId="68" fillId="2" borderId="0" xfId="0" applyFont="1" applyFill="1"/>
    <xf numFmtId="0" fontId="14" fillId="2" borderId="8" xfId="0" applyFont="1" applyFill="1" applyBorder="1" applyAlignment="1">
      <alignment horizontal="center"/>
    </xf>
    <xf numFmtId="0" fontId="6" fillId="3" borderId="11" xfId="0" applyFont="1" applyFill="1" applyBorder="1"/>
    <xf numFmtId="0" fontId="58" fillId="3" borderId="0" xfId="0" applyFont="1" applyFill="1"/>
    <xf numFmtId="0" fontId="44" fillId="3" borderId="0" xfId="0" applyFont="1" applyFill="1"/>
    <xf numFmtId="0" fontId="54" fillId="3" borderId="0" xfId="0" applyFont="1" applyFill="1"/>
    <xf numFmtId="0" fontId="55" fillId="3" borderId="0" xfId="0" applyFont="1" applyFill="1"/>
    <xf numFmtId="0" fontId="56" fillId="3" borderId="0" xfId="0" applyFont="1" applyFill="1"/>
    <xf numFmtId="0" fontId="50" fillId="3" borderId="8" xfId="0" applyFont="1" applyFill="1" applyBorder="1"/>
    <xf numFmtId="0" fontId="50" fillId="3" borderId="6" xfId="0" applyFont="1" applyFill="1" applyBorder="1"/>
    <xf numFmtId="0" fontId="67" fillId="3" borderId="4" xfId="0" applyFont="1" applyFill="1" applyBorder="1" applyAlignment="1">
      <alignment horizontal="center"/>
    </xf>
    <xf numFmtId="0" fontId="25" fillId="3" borderId="0" xfId="0" applyFont="1" applyFill="1" applyAlignment="1">
      <alignment horizontal="center"/>
    </xf>
    <xf numFmtId="0" fontId="4" fillId="3" borderId="0" xfId="0" applyFont="1" applyFill="1" applyAlignment="1">
      <alignment horizontal="left"/>
    </xf>
    <xf numFmtId="0" fontId="4" fillId="3" borderId="11" xfId="0" applyFont="1" applyFill="1" applyBorder="1" applyAlignment="1">
      <alignment horizontal="left" vertical="top" wrapText="1" indent="1"/>
    </xf>
    <xf numFmtId="0" fontId="22" fillId="3" borderId="11" xfId="0" applyFont="1" applyFill="1" applyBorder="1" applyAlignment="1">
      <alignment horizontal="left" indent="1"/>
    </xf>
    <xf numFmtId="0" fontId="4" fillId="3" borderId="8" xfId="0" applyFont="1" applyFill="1" applyBorder="1"/>
    <xf numFmtId="0" fontId="4" fillId="3" borderId="13" xfId="0" applyFont="1" applyFill="1" applyBorder="1" applyAlignment="1">
      <alignment horizontal="right"/>
    </xf>
    <xf numFmtId="0" fontId="59" fillId="3" borderId="2" xfId="0" applyFont="1" applyFill="1" applyBorder="1"/>
    <xf numFmtId="0" fontId="60" fillId="3" borderId="2" xfId="0" applyFont="1" applyFill="1" applyBorder="1" applyAlignment="1">
      <alignment horizontal="left" indent="1"/>
    </xf>
    <xf numFmtId="0" fontId="64" fillId="3" borderId="2" xfId="0" applyFont="1" applyFill="1" applyBorder="1"/>
    <xf numFmtId="0" fontId="60" fillId="3" borderId="2" xfId="0" applyFont="1" applyFill="1" applyBorder="1"/>
    <xf numFmtId="0" fontId="59" fillId="3" borderId="11" xfId="0" applyFont="1" applyFill="1" applyBorder="1"/>
    <xf numFmtId="0" fontId="60" fillId="3" borderId="11" xfId="0" applyFont="1" applyFill="1" applyBorder="1" applyAlignment="1">
      <alignment horizontal="left" indent="1"/>
    </xf>
    <xf numFmtId="0" fontId="64" fillId="3" borderId="11" xfId="0" applyFont="1" applyFill="1" applyBorder="1"/>
    <xf numFmtId="0" fontId="60" fillId="3" borderId="11" xfId="0" applyFont="1" applyFill="1" applyBorder="1"/>
    <xf numFmtId="0" fontId="8" fillId="3" borderId="0" xfId="0" applyFont="1" applyFill="1" applyAlignment="1">
      <alignment horizontal="right"/>
    </xf>
    <xf numFmtId="0" fontId="8" fillId="3" borderId="0" xfId="0" applyFont="1" applyFill="1" applyAlignment="1">
      <alignment horizontal="center"/>
    </xf>
    <xf numFmtId="0" fontId="2" fillId="3" borderId="0" xfId="0" applyFont="1" applyFill="1" applyAlignment="1">
      <alignment horizontal="center"/>
    </xf>
    <xf numFmtId="0" fontId="6" fillId="3" borderId="10" xfId="0" applyFont="1" applyFill="1" applyBorder="1" applyAlignment="1">
      <alignment horizontal="center"/>
    </xf>
    <xf numFmtId="0" fontId="43" fillId="3" borderId="0" xfId="0" applyFont="1" applyFill="1"/>
    <xf numFmtId="0" fontId="8" fillId="3" borderId="0" xfId="0" applyFont="1" applyFill="1"/>
    <xf numFmtId="0" fontId="6" fillId="3" borderId="0" xfId="0" applyFont="1" applyFill="1" applyAlignment="1">
      <alignment horizontal="center"/>
    </xf>
    <xf numFmtId="0" fontId="6" fillId="3" borderId="0" xfId="0" applyFont="1" applyFill="1" applyAlignment="1">
      <alignment horizontal="right"/>
    </xf>
    <xf numFmtId="0" fontId="59" fillId="3" borderId="0" xfId="0" applyFont="1" applyFill="1" applyAlignment="1">
      <alignment horizontal="left"/>
    </xf>
    <xf numFmtId="0" fontId="59" fillId="3" borderId="0" xfId="0" applyFont="1" applyFill="1" applyAlignment="1">
      <alignment horizontal="center"/>
    </xf>
    <xf numFmtId="0" fontId="44" fillId="3" borderId="0" xfId="0" applyFont="1" applyFill="1" applyAlignment="1">
      <alignment horizontal="center"/>
    </xf>
    <xf numFmtId="0" fontId="50" fillId="3" borderId="4" xfId="0" applyFont="1" applyFill="1" applyBorder="1"/>
    <xf numFmtId="0" fontId="50" fillId="3" borderId="5" xfId="0" applyFont="1" applyFill="1" applyBorder="1"/>
    <xf numFmtId="0" fontId="50" fillId="3" borderId="0" xfId="0" applyFont="1" applyFill="1"/>
    <xf numFmtId="0" fontId="49" fillId="3" borderId="0" xfId="0" applyFont="1" applyFill="1" applyAlignment="1">
      <alignment horizontal="left"/>
    </xf>
    <xf numFmtId="0" fontId="14" fillId="3" borderId="0" xfId="0" applyFont="1" applyFill="1" applyProtection="1">
      <protection locked="0"/>
    </xf>
    <xf numFmtId="0" fontId="50" fillId="3" borderId="11" xfId="0" applyFont="1" applyFill="1" applyBorder="1"/>
    <xf numFmtId="0" fontId="14" fillId="3" borderId="2" xfId="0" applyFont="1" applyFill="1" applyBorder="1" applyAlignment="1">
      <alignment horizontal="center"/>
    </xf>
    <xf numFmtId="0" fontId="59" fillId="3" borderId="0" xfId="0" applyFont="1" applyFill="1" applyAlignment="1">
      <alignment wrapText="1"/>
    </xf>
    <xf numFmtId="0" fontId="59" fillId="3" borderId="5" xfId="0" applyFont="1" applyFill="1" applyBorder="1" applyAlignment="1">
      <alignment wrapText="1"/>
    </xf>
    <xf numFmtId="0" fontId="6" fillId="3" borderId="0" xfId="0" applyFont="1" applyFill="1" applyAlignment="1">
      <alignment horizontal="left" indent="1"/>
    </xf>
    <xf numFmtId="0" fontId="50" fillId="3" borderId="6" xfId="0" applyFont="1" applyFill="1" applyBorder="1" applyAlignment="1">
      <alignment horizontal="center"/>
    </xf>
    <xf numFmtId="0" fontId="4" fillId="3" borderId="9" xfId="0" applyFont="1" applyFill="1" applyBorder="1" applyAlignment="1">
      <alignment horizontal="center"/>
    </xf>
    <xf numFmtId="0" fontId="37" fillId="2" borderId="8" xfId="0" applyFont="1" applyFill="1" applyBorder="1" applyAlignment="1">
      <alignment horizontal="center"/>
    </xf>
    <xf numFmtId="0" fontId="37" fillId="3" borderId="8" xfId="0" applyFont="1" applyFill="1" applyBorder="1" applyAlignment="1">
      <alignment horizontal="center"/>
    </xf>
    <xf numFmtId="0" fontId="37" fillId="3" borderId="8" xfId="0" applyFont="1" applyFill="1" applyBorder="1"/>
    <xf numFmtId="0" fontId="37" fillId="3" borderId="6" xfId="0" applyFont="1" applyFill="1" applyBorder="1"/>
    <xf numFmtId="0" fontId="37" fillId="3" borderId="9" xfId="0" applyFont="1" applyFill="1" applyBorder="1"/>
    <xf numFmtId="0" fontId="25" fillId="2" borderId="6" xfId="0" applyFont="1" applyFill="1" applyBorder="1" applyAlignment="1">
      <alignment horizontal="center"/>
    </xf>
    <xf numFmtId="0" fontId="77" fillId="3" borderId="0" xfId="0" applyFont="1" applyFill="1"/>
    <xf numFmtId="0" fontId="75" fillId="3" borderId="0" xfId="0" applyFont="1" applyFill="1"/>
    <xf numFmtId="0" fontId="41" fillId="3" borderId="0" xfId="0" applyFont="1" applyFill="1"/>
    <xf numFmtId="0" fontId="81" fillId="0" borderId="0" xfId="0" applyFont="1"/>
    <xf numFmtId="0" fontId="74" fillId="3" borderId="32" xfId="0" applyFont="1" applyFill="1" applyBorder="1" applyAlignment="1" applyProtection="1">
      <alignment horizontal="center"/>
      <protection locked="0"/>
    </xf>
    <xf numFmtId="0" fontId="56" fillId="3" borderId="2" xfId="0" applyFont="1" applyFill="1" applyBorder="1"/>
    <xf numFmtId="0" fontId="4" fillId="3" borderId="27" xfId="0" applyFont="1" applyFill="1" applyBorder="1"/>
    <xf numFmtId="0" fontId="75" fillId="3" borderId="2" xfId="0" applyFont="1" applyFill="1" applyBorder="1" applyAlignment="1">
      <alignment wrapText="1"/>
    </xf>
    <xf numFmtId="0" fontId="76" fillId="3" borderId="0" xfId="0" applyFont="1" applyFill="1"/>
    <xf numFmtId="0" fontId="75" fillId="3" borderId="0" xfId="0" applyFont="1" applyFill="1" applyAlignment="1">
      <alignment horizontal="left" indent="1"/>
    </xf>
    <xf numFmtId="0" fontId="75" fillId="3" borderId="8" xfId="0" applyFont="1" applyFill="1" applyBorder="1" applyProtection="1">
      <protection locked="0"/>
    </xf>
    <xf numFmtId="0" fontId="75" fillId="3" borderId="6" xfId="0" applyFont="1" applyFill="1" applyBorder="1"/>
    <xf numFmtId="0" fontId="75" fillId="3" borderId="6" xfId="0" applyFont="1" applyFill="1" applyBorder="1" applyProtection="1">
      <protection locked="0"/>
    </xf>
    <xf numFmtId="0" fontId="83" fillId="3" borderId="0" xfId="0" applyFont="1" applyFill="1"/>
    <xf numFmtId="0" fontId="82" fillId="3" borderId="0" xfId="0" applyFont="1" applyFill="1"/>
    <xf numFmtId="0" fontId="76" fillId="3" borderId="4" xfId="0" applyFont="1" applyFill="1" applyBorder="1"/>
    <xf numFmtId="0" fontId="83" fillId="3" borderId="0" xfId="0" applyFont="1" applyFill="1" applyAlignment="1" applyProtection="1">
      <alignment horizontal="center"/>
      <protection locked="0"/>
    </xf>
    <xf numFmtId="0" fontId="77" fillId="3" borderId="4" xfId="0" applyFont="1" applyFill="1" applyBorder="1"/>
    <xf numFmtId="0" fontId="77" fillId="3" borderId="0" xfId="0" applyFont="1" applyFill="1" applyAlignment="1" applyProtection="1">
      <alignment horizontal="center"/>
      <protection locked="0"/>
    </xf>
    <xf numFmtId="0" fontId="81" fillId="3" borderId="0" xfId="0" applyFont="1" applyFill="1"/>
    <xf numFmtId="0" fontId="77" fillId="3" borderId="0" xfId="0" applyFont="1" applyFill="1" applyAlignment="1">
      <alignment horizontal="center"/>
    </xf>
    <xf numFmtId="0" fontId="77" fillId="3" borderId="0" xfId="0" applyFont="1" applyFill="1" applyAlignment="1">
      <alignment horizontal="left" indent="1"/>
    </xf>
    <xf numFmtId="0" fontId="76" fillId="3" borderId="0" xfId="0" applyFont="1" applyFill="1" applyProtection="1">
      <protection locked="0"/>
    </xf>
    <xf numFmtId="0" fontId="75" fillId="3" borderId="0" xfId="0" applyFont="1" applyFill="1" applyAlignment="1">
      <alignment horizontal="left"/>
    </xf>
    <xf numFmtId="0" fontId="75" fillId="3" borderId="0" xfId="0" applyFont="1" applyFill="1" applyProtection="1">
      <protection locked="0"/>
    </xf>
    <xf numFmtId="0" fontId="74" fillId="3" borderId="0" xfId="0" applyFont="1" applyFill="1"/>
    <xf numFmtId="0" fontId="30" fillId="3" borderId="0" xfId="0" applyFont="1" applyFill="1" applyProtection="1">
      <protection locked="0"/>
    </xf>
    <xf numFmtId="0" fontId="30" fillId="3" borderId="0" xfId="0" applyFont="1" applyFill="1"/>
    <xf numFmtId="0" fontId="30" fillId="3" borderId="5" xfId="0" applyFont="1" applyFill="1" applyBorder="1"/>
    <xf numFmtId="0" fontId="84" fillId="3" borderId="0" xfId="0" applyFont="1" applyFill="1"/>
    <xf numFmtId="0" fontId="50" fillId="3" borderId="0" xfId="0" applyFont="1" applyFill="1" applyAlignment="1">
      <alignment horizontal="center"/>
    </xf>
    <xf numFmtId="0" fontId="5" fillId="3" borderId="4" xfId="0" applyFont="1" applyFill="1" applyBorder="1" applyAlignment="1">
      <alignment horizontal="left" indent="1"/>
    </xf>
    <xf numFmtId="0" fontId="37" fillId="3" borderId="0" xfId="0" applyFont="1" applyFill="1" applyAlignment="1">
      <alignment horizontal="center"/>
    </xf>
    <xf numFmtId="0" fontId="86" fillId="3" borderId="0" xfId="0" applyFont="1" applyFill="1" applyAlignment="1">
      <alignment horizontal="center"/>
    </xf>
    <xf numFmtId="0" fontId="74" fillId="3" borderId="47" xfId="0" applyFont="1" applyFill="1" applyBorder="1" applyAlignment="1">
      <alignment horizontal="center"/>
    </xf>
    <xf numFmtId="0" fontId="74" fillId="3" borderId="0" xfId="0" applyFont="1" applyFill="1" applyAlignment="1">
      <alignment horizontal="center"/>
    </xf>
    <xf numFmtId="1" fontId="14" fillId="3" borderId="6" xfId="0" applyNumberFormat="1" applyFont="1" applyFill="1" applyBorder="1" applyAlignment="1">
      <alignment horizontal="center"/>
    </xf>
    <xf numFmtId="0" fontId="62" fillId="3" borderId="0" xfId="0" applyFont="1" applyFill="1"/>
    <xf numFmtId="0" fontId="74" fillId="3" borderId="55" xfId="0" applyFont="1" applyFill="1" applyBorder="1" applyAlignment="1">
      <alignment horizontal="center"/>
    </xf>
    <xf numFmtId="0" fontId="84" fillId="3" borderId="4" xfId="0" applyFont="1" applyFill="1" applyBorder="1"/>
    <xf numFmtId="0" fontId="85" fillId="3" borderId="0" xfId="0" applyFont="1" applyFill="1"/>
    <xf numFmtId="0" fontId="25" fillId="3" borderId="0" xfId="0" applyFont="1" applyFill="1"/>
    <xf numFmtId="0" fontId="5" fillId="3" borderId="0" xfId="0" applyFont="1" applyFill="1" applyAlignment="1">
      <alignment horizontal="left"/>
    </xf>
    <xf numFmtId="0" fontId="84" fillId="3" borderId="0" xfId="0" applyFont="1" applyFill="1" applyAlignment="1">
      <alignment horizontal="right"/>
    </xf>
    <xf numFmtId="0" fontId="48" fillId="3" borderId="0" xfId="0" applyFont="1" applyFill="1" applyAlignment="1">
      <alignment horizontal="center" wrapText="1"/>
    </xf>
    <xf numFmtId="0" fontId="42" fillId="2" borderId="8" xfId="0" applyFont="1" applyFill="1" applyBorder="1" applyAlignment="1">
      <alignment horizontal="center"/>
    </xf>
    <xf numFmtId="0" fontId="4" fillId="3" borderId="2" xfId="0" applyFont="1" applyFill="1" applyBorder="1" applyAlignment="1">
      <alignment horizontal="left"/>
    </xf>
    <xf numFmtId="0" fontId="4" fillId="3" borderId="11" xfId="0" applyFont="1" applyFill="1" applyBorder="1" applyAlignment="1">
      <alignment horizontal="left"/>
    </xf>
    <xf numFmtId="0" fontId="14" fillId="3" borderId="0" xfId="0" applyFont="1" applyFill="1" applyAlignment="1">
      <alignment horizontal="left" indent="1"/>
    </xf>
    <xf numFmtId="0" fontId="14" fillId="3" borderId="4" xfId="0" quotePrefix="1" applyFont="1" applyFill="1" applyBorder="1" applyAlignment="1">
      <alignment horizontal="left" indent="1"/>
    </xf>
    <xf numFmtId="0" fontId="14" fillId="3" borderId="4" xfId="0" applyFont="1" applyFill="1" applyBorder="1" applyAlignment="1">
      <alignment horizontal="left" indent="1"/>
    </xf>
    <xf numFmtId="0" fontId="14" fillId="3" borderId="0" xfId="0" applyFont="1" applyFill="1" applyAlignment="1">
      <alignment horizontal="left" wrapText="1"/>
    </xf>
    <xf numFmtId="0" fontId="21" fillId="3" borderId="0" xfId="0" applyFont="1" applyFill="1" applyAlignment="1">
      <alignment horizontal="left" wrapText="1"/>
    </xf>
    <xf numFmtId="0" fontId="4" fillId="3" borderId="6" xfId="0" applyFont="1" applyFill="1" applyBorder="1" applyAlignment="1">
      <alignment horizontal="left" indent="1"/>
    </xf>
    <xf numFmtId="0" fontId="4" fillId="3" borderId="9" xfId="0" applyFont="1" applyFill="1" applyBorder="1" applyAlignment="1">
      <alignment horizontal="left" indent="1"/>
    </xf>
    <xf numFmtId="0" fontId="90" fillId="3" borderId="0" xfId="0" applyFont="1" applyFill="1"/>
    <xf numFmtId="0" fontId="91" fillId="3" borderId="0" xfId="0" applyFont="1" applyFill="1"/>
    <xf numFmtId="0" fontId="92" fillId="3" borderId="32" xfId="0" applyFont="1" applyFill="1" applyBorder="1" applyAlignment="1" applyProtection="1">
      <alignment horizontal="center" vertical="center"/>
      <protection locked="0"/>
    </xf>
    <xf numFmtId="0" fontId="89" fillId="3" borderId="8" xfId="0" applyFont="1" applyFill="1" applyBorder="1" applyAlignment="1" applyProtection="1">
      <alignment horizontal="left" indent="1"/>
      <protection locked="0"/>
    </xf>
    <xf numFmtId="0" fontId="89" fillId="3" borderId="6" xfId="0" applyFont="1" applyFill="1" applyBorder="1" applyAlignment="1" applyProtection="1">
      <alignment horizontal="left" indent="1"/>
      <protection locked="0"/>
    </xf>
    <xf numFmtId="0" fontId="89" fillId="3" borderId="9" xfId="0" applyFont="1" applyFill="1" applyBorder="1" applyAlignment="1" applyProtection="1">
      <alignment horizontal="left" indent="1"/>
      <protection locked="0"/>
    </xf>
    <xf numFmtId="0" fontId="76" fillId="3" borderId="2" xfId="0" applyFont="1" applyFill="1" applyBorder="1" applyAlignment="1">
      <alignment horizontal="center"/>
    </xf>
    <xf numFmtId="0" fontId="89" fillId="3" borderId="8" xfId="0" applyFont="1" applyFill="1" applyBorder="1" applyAlignment="1" applyProtection="1">
      <alignment horizontal="left" indent="1"/>
      <protection locked="0"/>
    </xf>
    <xf numFmtId="0" fontId="89" fillId="3" borderId="6" xfId="0" applyFont="1" applyFill="1" applyBorder="1" applyAlignment="1" applyProtection="1">
      <alignment horizontal="left" indent="1"/>
      <protection locked="0"/>
    </xf>
    <xf numFmtId="0" fontId="89" fillId="3" borderId="9" xfId="0" applyFont="1" applyFill="1" applyBorder="1" applyAlignment="1" applyProtection="1">
      <alignment horizontal="left" indent="1"/>
      <protection locked="0"/>
    </xf>
    <xf numFmtId="0" fontId="4" fillId="3" borderId="6" xfId="0" applyFont="1" applyFill="1" applyBorder="1" applyAlignment="1">
      <alignment horizontal="left" indent="1"/>
    </xf>
    <xf numFmtId="0" fontId="4" fillId="3" borderId="9" xfId="0" applyFont="1" applyFill="1" applyBorder="1" applyAlignment="1">
      <alignment horizontal="left" indent="1"/>
    </xf>
    <xf numFmtId="0" fontId="89" fillId="3" borderId="6" xfId="0" applyFont="1" applyFill="1" applyBorder="1" applyAlignment="1">
      <alignment horizontal="left" indent="1"/>
    </xf>
    <xf numFmtId="0" fontId="89" fillId="3" borderId="9" xfId="0" applyFont="1" applyFill="1" applyBorder="1" applyAlignment="1">
      <alignment horizontal="left" indent="1"/>
    </xf>
    <xf numFmtId="0" fontId="2" fillId="3" borderId="8"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4" fillId="3" borderId="6" xfId="0" applyFont="1" applyFill="1" applyBorder="1" applyAlignment="1">
      <alignment horizontal="left" wrapText="1" indent="1"/>
    </xf>
    <xf numFmtId="0" fontId="4" fillId="3" borderId="9" xfId="0" applyFont="1" applyFill="1" applyBorder="1" applyAlignment="1">
      <alignment horizontal="left" wrapText="1" indent="1"/>
    </xf>
    <xf numFmtId="0" fontId="95" fillId="3" borderId="8" xfId="0" applyFont="1" applyFill="1" applyBorder="1" applyAlignment="1" applyProtection="1">
      <alignment horizontal="center" wrapText="1"/>
      <protection locked="0"/>
    </xf>
    <xf numFmtId="0" fontId="95" fillId="3" borderId="6" xfId="0" applyFont="1" applyFill="1" applyBorder="1" applyAlignment="1" applyProtection="1">
      <alignment horizontal="center" wrapText="1"/>
      <protection locked="0"/>
    </xf>
    <xf numFmtId="0" fontId="95" fillId="3" borderId="9" xfId="0" applyFont="1" applyFill="1" applyBorder="1" applyAlignment="1" applyProtection="1">
      <alignment horizontal="center" wrapText="1"/>
      <protection locked="0"/>
    </xf>
    <xf numFmtId="0" fontId="95" fillId="3" borderId="10" xfId="0" applyFont="1" applyFill="1" applyBorder="1" applyAlignment="1" applyProtection="1">
      <alignment horizontal="center"/>
      <protection locked="0"/>
    </xf>
    <xf numFmtId="0" fontId="95" fillId="3" borderId="8" xfId="0" applyFont="1" applyFill="1" applyBorder="1" applyAlignment="1" applyProtection="1">
      <alignment horizontal="center"/>
      <protection locked="0"/>
    </xf>
    <xf numFmtId="0" fontId="95" fillId="3" borderId="6" xfId="0" applyFont="1" applyFill="1" applyBorder="1" applyAlignment="1" applyProtection="1">
      <alignment horizontal="center"/>
      <protection locked="0"/>
    </xf>
    <xf numFmtId="0" fontId="95" fillId="3" borderId="9" xfId="0" applyFont="1" applyFill="1" applyBorder="1" applyAlignment="1" applyProtection="1">
      <alignment horizontal="center"/>
      <protection locked="0"/>
    </xf>
    <xf numFmtId="0" fontId="4" fillId="3" borderId="6" xfId="0" applyFont="1" applyFill="1" applyBorder="1" applyAlignment="1">
      <alignment horizontal="left"/>
    </xf>
    <xf numFmtId="0" fontId="4" fillId="3" borderId="9" xfId="0" applyFont="1" applyFill="1" applyBorder="1" applyAlignment="1">
      <alignment horizontal="left"/>
    </xf>
    <xf numFmtId="0" fontId="14" fillId="3" borderId="6" xfId="0" applyFont="1" applyFill="1" applyBorder="1" applyAlignment="1">
      <alignment horizontal="center"/>
    </xf>
    <xf numFmtId="0" fontId="1" fillId="3" borderId="0" xfId="0" applyFont="1" applyFill="1" applyAlignment="1">
      <alignment horizontal="right"/>
    </xf>
    <xf numFmtId="0" fontId="48" fillId="3" borderId="11" xfId="0" applyFont="1" applyFill="1" applyBorder="1" applyAlignment="1">
      <alignment horizontal="center" wrapText="1"/>
    </xf>
    <xf numFmtId="0" fontId="48" fillId="3" borderId="0" xfId="0" applyFont="1" applyFill="1" applyAlignment="1">
      <alignment horizontal="center" wrapText="1"/>
    </xf>
    <xf numFmtId="0" fontId="14" fillId="3" borderId="8" xfId="0" applyFont="1" applyFill="1" applyBorder="1" applyAlignment="1">
      <alignment horizontal="center"/>
    </xf>
    <xf numFmtId="0" fontId="14" fillId="3" borderId="9" xfId="0" applyFont="1" applyFill="1" applyBorder="1" applyAlignment="1">
      <alignment horizontal="center"/>
    </xf>
    <xf numFmtId="0" fontId="14" fillId="2" borderId="8" xfId="0" applyFont="1" applyFill="1" applyBorder="1" applyAlignment="1">
      <alignment horizontal="center"/>
    </xf>
    <xf numFmtId="0" fontId="14" fillId="2" borderId="6" xfId="0" applyFont="1" applyFill="1" applyBorder="1" applyAlignment="1">
      <alignment horizontal="center"/>
    </xf>
    <xf numFmtId="0" fontId="14" fillId="2" borderId="9" xfId="0" applyFont="1" applyFill="1" applyBorder="1" applyAlignment="1">
      <alignment horizontal="center"/>
    </xf>
    <xf numFmtId="0" fontId="5" fillId="3" borderId="0" xfId="0" applyFont="1" applyFill="1" applyAlignment="1">
      <alignment horizontal="center"/>
    </xf>
    <xf numFmtId="0" fontId="50" fillId="3" borderId="8" xfId="0" applyFont="1" applyFill="1" applyBorder="1" applyAlignment="1">
      <alignment horizontal="center"/>
    </xf>
    <xf numFmtId="0" fontId="50" fillId="3" borderId="6" xfId="0" applyFont="1" applyFill="1" applyBorder="1" applyAlignment="1">
      <alignment horizontal="center"/>
    </xf>
    <xf numFmtId="0" fontId="41" fillId="3" borderId="44" xfId="0" applyFont="1" applyFill="1" applyBorder="1" applyAlignment="1">
      <alignment horizontal="center"/>
    </xf>
    <xf numFmtId="0" fontId="41" fillId="3" borderId="45" xfId="0" applyFont="1" applyFill="1" applyBorder="1" applyAlignment="1">
      <alignment horizontal="center"/>
    </xf>
    <xf numFmtId="0" fontId="41" fillId="3" borderId="46" xfId="0" applyFont="1" applyFill="1" applyBorder="1" applyAlignment="1">
      <alignment horizontal="center"/>
    </xf>
    <xf numFmtId="169" fontId="50" fillId="2" borderId="27" xfId="0" applyNumberFormat="1" applyFont="1" applyFill="1" applyBorder="1" applyAlignment="1">
      <alignment horizontal="center"/>
    </xf>
    <xf numFmtId="169" fontId="50" fillId="2" borderId="3" xfId="0" applyNumberFormat="1" applyFont="1" applyFill="1" applyBorder="1" applyAlignment="1">
      <alignment horizontal="center"/>
    </xf>
    <xf numFmtId="169" fontId="50" fillId="2" borderId="26" xfId="0" applyNumberFormat="1" applyFont="1" applyFill="1" applyBorder="1" applyAlignment="1">
      <alignment horizontal="center"/>
    </xf>
    <xf numFmtId="169" fontId="50" fillId="2" borderId="13" xfId="0" applyNumberFormat="1" applyFont="1" applyFill="1" applyBorder="1" applyAlignment="1">
      <alignment horizontal="center"/>
    </xf>
    <xf numFmtId="0" fontId="65" fillId="3" borderId="41" xfId="0" applyFont="1" applyFill="1" applyBorder="1" applyAlignment="1" applyProtection="1">
      <alignment horizontal="center"/>
      <protection locked="0"/>
    </xf>
    <xf numFmtId="0" fontId="65" fillId="3" borderId="42" xfId="0" applyFont="1" applyFill="1" applyBorder="1" applyAlignment="1" applyProtection="1">
      <alignment horizontal="center"/>
      <protection locked="0"/>
    </xf>
    <xf numFmtId="0" fontId="65" fillId="3" borderId="43" xfId="0" applyFont="1" applyFill="1" applyBorder="1" applyAlignment="1" applyProtection="1">
      <alignment horizontal="center"/>
      <protection locked="0"/>
    </xf>
    <xf numFmtId="0" fontId="65" fillId="3" borderId="38" xfId="0" applyFont="1" applyFill="1" applyBorder="1" applyAlignment="1" applyProtection="1">
      <alignment horizontal="center"/>
      <protection locked="0"/>
    </xf>
    <xf numFmtId="0" fontId="65" fillId="3" borderId="39" xfId="0" applyFont="1" applyFill="1" applyBorder="1" applyAlignment="1" applyProtection="1">
      <alignment horizontal="center"/>
      <protection locked="0"/>
    </xf>
    <xf numFmtId="0" fontId="65" fillId="3" borderId="40" xfId="0" applyFont="1" applyFill="1" applyBorder="1" applyAlignment="1" applyProtection="1">
      <alignment horizontal="center"/>
      <protection locked="0"/>
    </xf>
    <xf numFmtId="0" fontId="5" fillId="2" borderId="6" xfId="0" applyFont="1" applyFill="1" applyBorder="1"/>
    <xf numFmtId="0" fontId="5" fillId="2" borderId="9" xfId="0" applyFont="1" applyFill="1" applyBorder="1"/>
    <xf numFmtId="0" fontId="6" fillId="3" borderId="11" xfId="0" applyFont="1" applyFill="1" applyBorder="1" applyAlignment="1">
      <alignment horizontal="center"/>
    </xf>
    <xf numFmtId="0" fontId="6" fillId="3" borderId="0" xfId="0" applyFont="1" applyFill="1" applyAlignment="1">
      <alignment horizontal="center"/>
    </xf>
    <xf numFmtId="0" fontId="4" fillId="3" borderId="10" xfId="0" applyFont="1" applyFill="1" applyBorder="1" applyAlignment="1">
      <alignment horizontal="center"/>
    </xf>
    <xf numFmtId="0" fontId="4" fillId="3" borderId="3" xfId="0" applyFont="1" applyFill="1" applyBorder="1" applyAlignment="1">
      <alignment horizontal="center"/>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6" xfId="0" applyFont="1" applyFill="1" applyBorder="1" applyAlignment="1">
      <alignment horizontal="left" vertical="center" wrapText="1" indent="1"/>
    </xf>
    <xf numFmtId="0" fontId="4" fillId="3" borderId="9" xfId="0" applyFont="1" applyFill="1" applyBorder="1" applyAlignment="1">
      <alignment horizontal="left" vertical="center" wrapText="1" indent="1"/>
    </xf>
    <xf numFmtId="0" fontId="75" fillId="3" borderId="33" xfId="0" applyFont="1" applyFill="1" applyBorder="1" applyAlignment="1" applyProtection="1">
      <alignment horizontal="center"/>
      <protection locked="0"/>
    </xf>
    <xf numFmtId="0" fontId="75" fillId="3" borderId="34" xfId="0" applyFont="1" applyFill="1" applyBorder="1" applyAlignment="1" applyProtection="1">
      <alignment horizontal="center"/>
      <protection locked="0"/>
    </xf>
    <xf numFmtId="167" fontId="2" fillId="3" borderId="0" xfId="0" applyNumberFormat="1" applyFont="1" applyFill="1" applyAlignment="1">
      <alignment horizontal="left"/>
    </xf>
    <xf numFmtId="0" fontId="5" fillId="3" borderId="6" xfId="0" applyFont="1" applyFill="1" applyBorder="1" applyAlignment="1">
      <alignment horizontal="center"/>
    </xf>
    <xf numFmtId="0" fontId="5" fillId="3" borderId="9" xfId="0" applyFont="1" applyFill="1" applyBorder="1" applyAlignment="1">
      <alignment horizontal="center"/>
    </xf>
    <xf numFmtId="0" fontId="5" fillId="3" borderId="11" xfId="0" applyFont="1" applyFill="1" applyBorder="1" applyAlignment="1">
      <alignment horizontal="center"/>
    </xf>
    <xf numFmtId="0" fontId="5" fillId="3" borderId="12" xfId="0" applyFont="1" applyFill="1" applyBorder="1" applyAlignment="1">
      <alignment horizontal="center"/>
    </xf>
    <xf numFmtId="1" fontId="14" fillId="2" borderId="8" xfId="0" applyNumberFormat="1" applyFont="1" applyFill="1" applyBorder="1" applyAlignment="1">
      <alignment horizontal="center"/>
    </xf>
    <xf numFmtId="1" fontId="14" fillId="2" borderId="6" xfId="0" applyNumberFormat="1" applyFont="1" applyFill="1" applyBorder="1" applyAlignment="1">
      <alignment horizontal="center"/>
    </xf>
    <xf numFmtId="1" fontId="14" fillId="2" borderId="9" xfId="0" applyNumberFormat="1" applyFont="1" applyFill="1" applyBorder="1" applyAlignment="1">
      <alignment horizontal="center"/>
    </xf>
    <xf numFmtId="0" fontId="44" fillId="3" borderId="0" xfId="0" applyFont="1" applyFill="1" applyAlignment="1">
      <alignment horizontal="left" wrapText="1"/>
    </xf>
    <xf numFmtId="0" fontId="14" fillId="3" borderId="3" xfId="0" applyFont="1" applyFill="1" applyBorder="1" applyAlignment="1">
      <alignment horizontal="center"/>
    </xf>
    <xf numFmtId="0" fontId="14" fillId="3" borderId="11" xfId="0" applyFont="1" applyFill="1" applyBorder="1" applyAlignment="1">
      <alignment horizontal="center"/>
    </xf>
    <xf numFmtId="0" fontId="50" fillId="3" borderId="3" xfId="0" applyFont="1" applyFill="1" applyBorder="1" applyAlignment="1">
      <alignment horizontal="center"/>
    </xf>
    <xf numFmtId="0" fontId="50" fillId="3" borderId="11" xfId="0" applyFont="1" applyFill="1" applyBorder="1" applyAlignment="1">
      <alignment horizontal="center"/>
    </xf>
    <xf numFmtId="0" fontId="25" fillId="3" borderId="11" xfId="0" applyFont="1" applyFill="1" applyBorder="1" applyAlignment="1">
      <alignment horizontal="center"/>
    </xf>
    <xf numFmtId="0" fontId="25" fillId="3" borderId="12" xfId="0" applyFont="1" applyFill="1" applyBorder="1" applyAlignment="1">
      <alignment horizontal="center"/>
    </xf>
    <xf numFmtId="0" fontId="14" fillId="3" borderId="0" xfId="0" applyFont="1" applyFill="1" applyAlignment="1">
      <alignment horizontal="left" wrapText="1"/>
    </xf>
    <xf numFmtId="0" fontId="74" fillId="3" borderId="33" xfId="0" applyFont="1" applyFill="1" applyBorder="1" applyAlignment="1" applyProtection="1">
      <alignment horizontal="center"/>
      <protection locked="0"/>
    </xf>
    <xf numFmtId="0" fontId="74" fillId="3" borderId="54" xfId="0" applyFont="1" applyFill="1" applyBorder="1" applyAlignment="1" applyProtection="1">
      <alignment horizontal="center"/>
      <protection locked="0"/>
    </xf>
    <xf numFmtId="0" fontId="25" fillId="2" borderId="8" xfId="0" applyFont="1" applyFill="1" applyBorder="1" applyAlignment="1">
      <alignment horizontal="center"/>
    </xf>
    <xf numFmtId="0" fontId="25" fillId="2" borderId="6" xfId="0" applyFont="1" applyFill="1" applyBorder="1" applyAlignment="1">
      <alignment horizontal="center"/>
    </xf>
    <xf numFmtId="169" fontId="25" fillId="2" borderId="6" xfId="0" applyNumberFormat="1" applyFont="1" applyFill="1" applyBorder="1" applyAlignment="1">
      <alignment horizontal="center"/>
    </xf>
    <xf numFmtId="169" fontId="25" fillId="2" borderId="9" xfId="0" applyNumberFormat="1" applyFont="1" applyFill="1" applyBorder="1" applyAlignment="1">
      <alignment horizontal="center"/>
    </xf>
    <xf numFmtId="0" fontId="14" fillId="3" borderId="0" xfId="0" applyFont="1" applyFill="1" applyAlignment="1">
      <alignment horizontal="center" vertical="center"/>
    </xf>
    <xf numFmtId="0" fontId="25" fillId="3" borderId="6" xfId="0" applyFont="1" applyFill="1" applyBorder="1" applyAlignment="1">
      <alignment horizontal="center"/>
    </xf>
    <xf numFmtId="0" fontId="14" fillId="3" borderId="0" xfId="0" applyFont="1" applyFill="1" applyAlignment="1">
      <alignment horizontal="center"/>
    </xf>
    <xf numFmtId="0" fontId="41" fillId="3" borderId="33" xfId="0" applyFont="1" applyFill="1" applyBorder="1" applyAlignment="1" applyProtection="1">
      <alignment horizontal="center"/>
      <protection locked="0"/>
    </xf>
    <xf numFmtId="0" fontId="41" fillId="3" borderId="34" xfId="0" applyFont="1" applyFill="1" applyBorder="1" applyAlignment="1" applyProtection="1">
      <alignment horizontal="center"/>
      <protection locked="0"/>
    </xf>
    <xf numFmtId="0" fontId="65" fillId="3" borderId="4" xfId="0" applyFont="1" applyFill="1" applyBorder="1" applyAlignment="1">
      <alignment horizontal="center"/>
    </xf>
    <xf numFmtId="0" fontId="65" fillId="3" borderId="0" xfId="0" applyFont="1" applyFill="1" applyAlignment="1">
      <alignment horizontal="center"/>
    </xf>
    <xf numFmtId="0" fontId="65" fillId="3" borderId="5" xfId="0" applyFont="1" applyFill="1" applyBorder="1" applyAlignment="1">
      <alignment horizontal="center"/>
    </xf>
    <xf numFmtId="0" fontId="77" fillId="3" borderId="0" xfId="0" applyFont="1" applyFill="1" applyAlignment="1">
      <alignment horizontal="center"/>
    </xf>
    <xf numFmtId="0" fontId="77" fillId="3" borderId="50" xfId="0" applyFont="1" applyFill="1" applyBorder="1" applyAlignment="1">
      <alignment horizontal="center"/>
    </xf>
    <xf numFmtId="1" fontId="14" fillId="2" borderId="56" xfId="0" applyNumberFormat="1" applyFont="1" applyFill="1" applyBorder="1" applyAlignment="1">
      <alignment horizontal="center"/>
    </xf>
    <xf numFmtId="0" fontId="74" fillId="3" borderId="47" xfId="0" applyFont="1" applyFill="1" applyBorder="1" applyAlignment="1" applyProtection="1">
      <alignment horizontal="center"/>
      <protection locked="0"/>
    </xf>
    <xf numFmtId="0" fontId="74" fillId="3" borderId="34" xfId="0" applyFont="1" applyFill="1" applyBorder="1" applyAlignment="1" applyProtection="1">
      <alignment horizontal="center"/>
      <protection locked="0"/>
    </xf>
    <xf numFmtId="0" fontId="14" fillId="3" borderId="0" xfId="0" applyFont="1" applyFill="1" applyAlignment="1">
      <alignment horizontal="left" wrapText="1" indent="1"/>
    </xf>
    <xf numFmtId="0" fontId="14" fillId="3" borderId="5" xfId="0" applyFont="1" applyFill="1" applyBorder="1" applyAlignment="1">
      <alignment horizontal="left" wrapText="1" indent="1"/>
    </xf>
    <xf numFmtId="0" fontId="50" fillId="3" borderId="3" xfId="0" applyFont="1" applyFill="1" applyBorder="1" applyAlignment="1">
      <alignment horizontal="center" wrapText="1"/>
    </xf>
    <xf numFmtId="0" fontId="50" fillId="3" borderId="11" xfId="0" applyFont="1" applyFill="1" applyBorder="1" applyAlignment="1">
      <alignment horizontal="center" wrapText="1"/>
    </xf>
    <xf numFmtId="0" fontId="50" fillId="3" borderId="12" xfId="0" applyFont="1" applyFill="1" applyBorder="1" applyAlignment="1">
      <alignment horizontal="center" wrapText="1"/>
    </xf>
    <xf numFmtId="0" fontId="50" fillId="3" borderId="2" xfId="0" applyFont="1" applyFill="1" applyBorder="1" applyAlignment="1">
      <alignment horizontal="center" wrapText="1"/>
    </xf>
    <xf numFmtId="0" fontId="50" fillId="3" borderId="14" xfId="0" applyFont="1" applyFill="1" applyBorder="1" applyAlignment="1">
      <alignment horizontal="center" wrapText="1"/>
    </xf>
    <xf numFmtId="0" fontId="5" fillId="3" borderId="8" xfId="0" applyFont="1" applyFill="1" applyBorder="1" applyAlignment="1">
      <alignment horizontal="center"/>
    </xf>
    <xf numFmtId="0" fontId="77" fillId="3" borderId="50" xfId="0" applyFont="1" applyFill="1" applyBorder="1" applyAlignment="1" applyProtection="1">
      <alignment horizontal="left" indent="1"/>
      <protection locked="0"/>
    </xf>
    <xf numFmtId="0" fontId="71" fillId="3" borderId="0" xfId="0" applyFont="1" applyFill="1" applyAlignment="1">
      <alignment horizontal="left"/>
    </xf>
    <xf numFmtId="0" fontId="71" fillId="3" borderId="4" xfId="0" applyFont="1" applyFill="1" applyBorder="1" applyAlignment="1">
      <alignment horizontal="center"/>
    </xf>
    <xf numFmtId="0" fontId="71" fillId="3" borderId="0" xfId="0" applyFont="1" applyFill="1" applyAlignment="1">
      <alignment horizontal="center"/>
    </xf>
    <xf numFmtId="0" fontId="71" fillId="3" borderId="5" xfId="0" applyFont="1" applyFill="1" applyBorder="1" applyAlignment="1">
      <alignment horizontal="center"/>
    </xf>
    <xf numFmtId="0" fontId="49" fillId="3" borderId="0" xfId="0" applyFont="1" applyFill="1" applyAlignment="1">
      <alignment horizontal="center" wrapText="1"/>
    </xf>
    <xf numFmtId="0" fontId="4" fillId="3" borderId="10" xfId="0" quotePrefix="1" applyFont="1" applyFill="1" applyBorder="1" applyAlignment="1">
      <alignment horizontal="center" vertical="center"/>
    </xf>
    <xf numFmtId="0" fontId="4" fillId="3" borderId="10" xfId="0" applyFont="1" applyFill="1" applyBorder="1" applyAlignment="1">
      <alignment horizontal="center" vertical="center"/>
    </xf>
    <xf numFmtId="0" fontId="4" fillId="3" borderId="8" xfId="0" quotePrefix="1" applyFont="1" applyFill="1" applyBorder="1" applyAlignment="1">
      <alignment horizontal="center" vertical="center"/>
    </xf>
    <xf numFmtId="0" fontId="4" fillId="3" borderId="6" xfId="0" applyFont="1" applyFill="1" applyBorder="1" applyAlignment="1">
      <alignment horizontal="center" vertical="center"/>
    </xf>
    <xf numFmtId="0" fontId="4" fillId="3" borderId="9" xfId="0" applyFont="1" applyFill="1" applyBorder="1" applyAlignment="1">
      <alignment horizontal="center" vertical="center"/>
    </xf>
    <xf numFmtId="0" fontId="6" fillId="3" borderId="27" xfId="0" applyFont="1" applyFill="1" applyBorder="1" applyAlignment="1">
      <alignment horizontal="left"/>
    </xf>
    <xf numFmtId="0" fontId="25" fillId="3" borderId="8" xfId="0" applyFont="1" applyFill="1" applyBorder="1" applyAlignment="1">
      <alignment horizontal="center"/>
    </xf>
    <xf numFmtId="0" fontId="25" fillId="3" borderId="9" xfId="0" applyFont="1" applyFill="1" applyBorder="1" applyAlignment="1">
      <alignment horizontal="center"/>
    </xf>
    <xf numFmtId="0" fontId="75" fillId="3" borderId="0" xfId="0" applyFont="1" applyFill="1" applyAlignment="1">
      <alignment horizontal="left"/>
    </xf>
    <xf numFmtId="0" fontId="83" fillId="3" borderId="0" xfId="0" applyFont="1" applyFill="1" applyAlignment="1">
      <alignment horizontal="center"/>
    </xf>
    <xf numFmtId="0" fontId="83" fillId="3" borderId="50" xfId="0" applyFont="1" applyFill="1" applyBorder="1" applyProtection="1">
      <protection locked="0"/>
    </xf>
    <xf numFmtId="0" fontId="83" fillId="3" borderId="51" xfId="0" applyFont="1" applyFill="1" applyBorder="1" applyAlignment="1" applyProtection="1">
      <alignment horizontal="center" vertical="top" wrapText="1"/>
      <protection locked="0"/>
    </xf>
    <xf numFmtId="0" fontId="83" fillId="3" borderId="52" xfId="0" applyFont="1" applyFill="1" applyBorder="1" applyAlignment="1" applyProtection="1">
      <alignment horizontal="center" vertical="top" wrapText="1"/>
      <protection locked="0"/>
    </xf>
    <xf numFmtId="0" fontId="83" fillId="3" borderId="53" xfId="0" applyFont="1" applyFill="1" applyBorder="1" applyAlignment="1" applyProtection="1">
      <alignment horizontal="center" vertical="top" wrapText="1"/>
      <protection locked="0"/>
    </xf>
    <xf numFmtId="0" fontId="59" fillId="3" borderId="8" xfId="0" applyFont="1" applyFill="1" applyBorder="1" applyAlignment="1">
      <alignment horizontal="center"/>
    </xf>
    <xf numFmtId="0" fontId="59" fillId="3" borderId="6" xfId="0" applyFont="1" applyFill="1" applyBorder="1" applyAlignment="1">
      <alignment horizontal="center"/>
    </xf>
    <xf numFmtId="0" fontId="59" fillId="3" borderId="9" xfId="0" applyFont="1" applyFill="1" applyBorder="1" applyAlignment="1">
      <alignment horizontal="center"/>
    </xf>
    <xf numFmtId="0" fontId="4" fillId="3" borderId="10"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9" xfId="0" applyFont="1" applyFill="1" applyBorder="1" applyAlignment="1">
      <alignment horizontal="left" vertical="center" wrapText="1"/>
    </xf>
    <xf numFmtId="0" fontId="6" fillId="3" borderId="27" xfId="0" applyFont="1" applyFill="1" applyBorder="1" applyAlignment="1">
      <alignment horizontal="center" wrapText="1"/>
    </xf>
    <xf numFmtId="0" fontId="3" fillId="3" borderId="27" xfId="0" applyFont="1" applyFill="1" applyBorder="1" applyAlignment="1">
      <alignment horizontal="center"/>
    </xf>
    <xf numFmtId="0" fontId="3" fillId="4" borderId="27" xfId="0" applyFont="1" applyFill="1" applyBorder="1" applyAlignment="1">
      <alignment horizontal="center"/>
    </xf>
    <xf numFmtId="0" fontId="57" fillId="3" borderId="27" xfId="0" applyFont="1" applyFill="1" applyBorder="1" applyAlignment="1" applyProtection="1">
      <alignment horizontal="center"/>
      <protection locked="0"/>
    </xf>
    <xf numFmtId="0" fontId="57" fillId="3" borderId="27" xfId="0" applyFont="1" applyFill="1" applyBorder="1" applyAlignment="1">
      <alignment horizontal="center"/>
    </xf>
    <xf numFmtId="0" fontId="53" fillId="3" borderId="27" xfId="0" applyFont="1" applyFill="1" applyBorder="1" applyAlignment="1">
      <alignment horizontal="center"/>
    </xf>
    <xf numFmtId="0" fontId="57" fillId="3" borderId="10" xfId="0" applyFont="1" applyFill="1" applyBorder="1" applyAlignment="1" applyProtection="1">
      <alignment horizontal="center"/>
      <protection locked="0"/>
    </xf>
    <xf numFmtId="0" fontId="57" fillId="3" borderId="10" xfId="0" applyFont="1" applyFill="1" applyBorder="1" applyAlignment="1">
      <alignment horizontal="center"/>
    </xf>
    <xf numFmtId="0" fontId="5" fillId="3" borderId="10" xfId="0" applyFont="1" applyFill="1" applyBorder="1" applyAlignment="1">
      <alignment horizontal="left"/>
    </xf>
    <xf numFmtId="0" fontId="79" fillId="3" borderId="33" xfId="0" applyFont="1" applyFill="1" applyBorder="1" applyAlignment="1" applyProtection="1">
      <alignment horizontal="center"/>
      <protection locked="0"/>
    </xf>
    <xf numFmtId="0" fontId="79" fillId="3" borderId="47" xfId="0" applyFont="1" applyFill="1" applyBorder="1" applyAlignment="1" applyProtection="1">
      <alignment horizontal="center"/>
      <protection locked="0"/>
    </xf>
    <xf numFmtId="0" fontId="79" fillId="3" borderId="34" xfId="0" applyFont="1" applyFill="1" applyBorder="1" applyAlignment="1" applyProtection="1">
      <alignment horizontal="center"/>
      <protection locked="0"/>
    </xf>
    <xf numFmtId="0" fontId="83" fillId="3" borderId="8" xfId="0" applyFont="1" applyFill="1" applyBorder="1" applyAlignment="1">
      <alignment horizontal="center"/>
    </xf>
    <xf numFmtId="0" fontId="83" fillId="3" borderId="6" xfId="0" applyFont="1" applyFill="1" applyBorder="1" applyAlignment="1">
      <alignment horizontal="center"/>
    </xf>
    <xf numFmtId="0" fontId="83" fillId="3" borderId="9" xfId="0" applyFont="1" applyFill="1" applyBorder="1" applyAlignment="1">
      <alignment horizontal="center"/>
    </xf>
    <xf numFmtId="0" fontId="83" fillId="3" borderId="10" xfId="0" applyFont="1" applyFill="1" applyBorder="1" applyAlignment="1">
      <alignment horizontal="center"/>
    </xf>
    <xf numFmtId="0" fontId="83" fillId="3" borderId="10" xfId="0" applyFont="1" applyFill="1" applyBorder="1" applyAlignment="1">
      <alignment horizontal="center" wrapText="1"/>
    </xf>
    <xf numFmtId="0" fontId="4" fillId="3" borderId="4" xfId="0" applyFont="1" applyFill="1" applyBorder="1" applyAlignment="1">
      <alignment horizontal="right"/>
    </xf>
    <xf numFmtId="0" fontId="4" fillId="3" borderId="0" xfId="0" applyFont="1" applyFill="1" applyAlignment="1">
      <alignment horizontal="right"/>
    </xf>
    <xf numFmtId="0" fontId="8" fillId="3" borderId="4" xfId="0" applyFont="1" applyFill="1" applyBorder="1" applyAlignment="1">
      <alignment horizontal="right" vertical="top"/>
    </xf>
    <xf numFmtId="0" fontId="8" fillId="3" borderId="0" xfId="0" applyFont="1" applyFill="1" applyAlignment="1">
      <alignment horizontal="right" vertical="top"/>
    </xf>
    <xf numFmtId="0" fontId="3" fillId="3" borderId="0" xfId="0" applyFont="1" applyFill="1" applyAlignment="1">
      <alignment wrapText="1"/>
    </xf>
    <xf numFmtId="0" fontId="3" fillId="3" borderId="0" xfId="0" applyFont="1" applyFill="1" applyAlignment="1">
      <alignment horizontal="left"/>
    </xf>
    <xf numFmtId="0" fontId="50" fillId="2" borderId="29" xfId="0" applyFont="1" applyFill="1" applyBorder="1" applyAlignment="1">
      <alignment horizontal="center"/>
    </xf>
    <xf numFmtId="0" fontId="77" fillId="3" borderId="33" xfId="0" applyFont="1" applyFill="1" applyBorder="1" applyAlignment="1" applyProtection="1">
      <alignment horizontal="center"/>
      <protection locked="0"/>
    </xf>
    <xf numFmtId="0" fontId="77" fillId="3" borderId="47" xfId="0" applyFont="1" applyFill="1" applyBorder="1" applyAlignment="1" applyProtection="1">
      <alignment horizontal="center"/>
      <protection locked="0"/>
    </xf>
    <xf numFmtId="0" fontId="77" fillId="3" borderId="34" xfId="0" applyFont="1" applyFill="1" applyBorder="1" applyAlignment="1" applyProtection="1">
      <alignment horizontal="center"/>
      <protection locked="0"/>
    </xf>
    <xf numFmtId="0" fontId="5" fillId="2" borderId="6" xfId="0" applyFont="1" applyFill="1" applyBorder="1" applyAlignment="1">
      <alignment horizontal="left"/>
    </xf>
    <xf numFmtId="0" fontId="41" fillId="3" borderId="0" xfId="0" applyFont="1" applyFill="1" applyAlignment="1">
      <alignment horizontal="center"/>
    </xf>
    <xf numFmtId="0" fontId="25" fillId="3" borderId="0" xfId="0" applyFont="1" applyFill="1" applyAlignment="1">
      <alignment horizontal="center"/>
    </xf>
    <xf numFmtId="0" fontId="50" fillId="2" borderId="30" xfId="0" applyFont="1" applyFill="1" applyBorder="1" applyAlignment="1">
      <alignment horizontal="center"/>
    </xf>
    <xf numFmtId="0" fontId="6" fillId="3" borderId="0" xfId="0" applyFont="1" applyFill="1" applyAlignment="1">
      <alignment horizontal="center" vertical="center"/>
    </xf>
    <xf numFmtId="0" fontId="4" fillId="3" borderId="0" xfId="0" applyFont="1" applyFill="1" applyAlignment="1">
      <alignment horizontal="center" vertical="center"/>
    </xf>
    <xf numFmtId="0" fontId="4" fillId="3" borderId="0" xfId="0" quotePrefix="1" applyFont="1" applyFill="1" applyAlignment="1">
      <alignment horizontal="center" vertical="center"/>
    </xf>
    <xf numFmtId="0" fontId="6" fillId="2" borderId="0" xfId="0" applyFont="1" applyFill="1" applyAlignment="1">
      <alignment horizontal="center"/>
    </xf>
    <xf numFmtId="0" fontId="6" fillId="2" borderId="1" xfId="0" applyFont="1" applyFill="1" applyBorder="1" applyAlignment="1">
      <alignment horizontal="center"/>
    </xf>
    <xf numFmtId="0" fontId="6" fillId="3" borderId="0" xfId="0" applyFont="1" applyFill="1" applyAlignment="1">
      <alignment vertical="center" wrapText="1"/>
    </xf>
    <xf numFmtId="0" fontId="6" fillId="3" borderId="6" xfId="0" applyFont="1" applyFill="1" applyBorder="1" applyAlignment="1">
      <alignment horizontal="right" indent="1"/>
    </xf>
    <xf numFmtId="0" fontId="6" fillId="3" borderId="2" xfId="0" applyFont="1" applyFill="1" applyBorder="1" applyAlignment="1">
      <alignment horizontal="right" indent="1"/>
    </xf>
    <xf numFmtId="0" fontId="4" fillId="2" borderId="8" xfId="0" applyFont="1" applyFill="1" applyBorder="1" applyAlignment="1">
      <alignment horizontal="center"/>
    </xf>
    <xf numFmtId="0" fontId="4" fillId="2" borderId="6" xfId="0" applyFont="1" applyFill="1" applyBorder="1" applyAlignment="1">
      <alignment horizontal="center"/>
    </xf>
    <xf numFmtId="0" fontId="4" fillId="2" borderId="9" xfId="0" applyFont="1" applyFill="1" applyBorder="1" applyAlignment="1">
      <alignment horizontal="center"/>
    </xf>
    <xf numFmtId="0" fontId="6" fillId="3" borderId="11" xfId="0" applyFont="1" applyFill="1" applyBorder="1" applyAlignment="1">
      <alignment horizontal="left"/>
    </xf>
    <xf numFmtId="0" fontId="4" fillId="2" borderId="1" xfId="0" applyFont="1" applyFill="1" applyBorder="1" applyAlignment="1">
      <alignment horizontal="center"/>
    </xf>
    <xf numFmtId="0" fontId="4" fillId="3" borderId="0" xfId="0" applyFont="1" applyFill="1" applyAlignment="1">
      <alignment horizontal="center"/>
    </xf>
    <xf numFmtId="0" fontId="37" fillId="3" borderId="0" xfId="0" quotePrefix="1" applyFont="1" applyFill="1" applyAlignment="1">
      <alignment horizontal="center"/>
    </xf>
    <xf numFmtId="0" fontId="4" fillId="3" borderId="0" xfId="0" applyFont="1" applyFill="1" applyAlignment="1">
      <alignment horizontal="left"/>
    </xf>
    <xf numFmtId="0" fontId="4" fillId="2" borderId="3"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4" xfId="0" applyFont="1" applyFill="1" applyBorder="1" applyAlignment="1">
      <alignment horizontal="center" vertical="center"/>
    </xf>
    <xf numFmtId="0" fontId="4" fillId="3" borderId="3" xfId="0" applyFont="1" applyFill="1" applyBorder="1" applyAlignment="1">
      <alignment horizontal="center" wrapText="1"/>
    </xf>
    <xf numFmtId="0" fontId="4" fillId="3" borderId="11" xfId="0" applyFont="1" applyFill="1" applyBorder="1" applyAlignment="1">
      <alignment horizontal="center" wrapText="1"/>
    </xf>
    <xf numFmtId="0" fontId="4" fillId="3" borderId="13" xfId="0" applyFont="1" applyFill="1" applyBorder="1" applyAlignment="1">
      <alignment horizontal="center" wrapText="1"/>
    </xf>
    <xf numFmtId="0" fontId="4" fillId="3" borderId="2" xfId="0" applyFont="1" applyFill="1" applyBorder="1" applyAlignment="1">
      <alignment horizontal="center" wrapText="1"/>
    </xf>
    <xf numFmtId="0" fontId="4" fillId="3" borderId="28" xfId="0" quotePrefix="1" applyFont="1" applyFill="1" applyBorder="1" applyAlignment="1">
      <alignment horizontal="center"/>
    </xf>
    <xf numFmtId="0" fontId="4" fillId="3" borderId="28" xfId="0" applyFont="1" applyFill="1" applyBorder="1" applyAlignment="1">
      <alignment horizontal="center"/>
    </xf>
    <xf numFmtId="0" fontId="4" fillId="3" borderId="8" xfId="0" applyFont="1" applyFill="1" applyBorder="1" applyAlignment="1">
      <alignment horizontal="center"/>
    </xf>
    <xf numFmtId="0" fontId="4" fillId="3" borderId="6" xfId="0" applyFont="1" applyFill="1" applyBorder="1" applyAlignment="1">
      <alignment horizontal="center"/>
    </xf>
    <xf numFmtId="0" fontId="4" fillId="3" borderId="9" xfId="0" applyFont="1" applyFill="1" applyBorder="1" applyAlignment="1">
      <alignment horizontal="center"/>
    </xf>
    <xf numFmtId="0" fontId="4" fillId="2" borderId="4" xfId="0" applyFont="1" applyFill="1" applyBorder="1" applyAlignment="1">
      <alignment horizontal="center"/>
    </xf>
    <xf numFmtId="0" fontId="4" fillId="2" borderId="0" xfId="0" applyFont="1" applyFill="1" applyAlignment="1">
      <alignment horizontal="center"/>
    </xf>
    <xf numFmtId="0" fontId="4" fillId="2" borderId="5" xfId="0" applyFont="1" applyFill="1" applyBorder="1" applyAlignment="1">
      <alignment horizontal="center"/>
    </xf>
    <xf numFmtId="1" fontId="59" fillId="3" borderId="33" xfId="0" applyNumberFormat="1" applyFont="1" applyFill="1" applyBorder="1" applyAlignment="1" applyProtection="1">
      <alignment horizontal="center"/>
      <protection locked="0"/>
    </xf>
    <xf numFmtId="1" fontId="59" fillId="3" borderId="47" xfId="0" applyNumberFormat="1" applyFont="1" applyFill="1" applyBorder="1" applyAlignment="1" applyProtection="1">
      <alignment horizontal="center"/>
      <protection locked="0"/>
    </xf>
    <xf numFmtId="1" fontId="59" fillId="3" borderId="34" xfId="0" applyNumberFormat="1" applyFont="1" applyFill="1" applyBorder="1" applyAlignment="1" applyProtection="1">
      <alignment horizontal="center"/>
      <protection locked="0"/>
    </xf>
    <xf numFmtId="0" fontId="4" fillId="3" borderId="13" xfId="0" applyFont="1" applyFill="1" applyBorder="1" applyAlignment="1">
      <alignment horizontal="center"/>
    </xf>
    <xf numFmtId="0" fontId="4" fillId="3" borderId="2" xfId="0" applyFont="1" applyFill="1" applyBorder="1" applyAlignment="1">
      <alignment horizontal="center"/>
    </xf>
    <xf numFmtId="0" fontId="4" fillId="3" borderId="14" xfId="0" applyFont="1" applyFill="1" applyBorder="1" applyAlignment="1">
      <alignment horizontal="center"/>
    </xf>
    <xf numFmtId="0" fontId="4" fillId="3" borderId="6" xfId="0" applyFont="1" applyFill="1" applyBorder="1"/>
    <xf numFmtId="0" fontId="30" fillId="2" borderId="8" xfId="0" applyFont="1" applyFill="1" applyBorder="1" applyAlignment="1">
      <alignment horizontal="center"/>
    </xf>
    <xf numFmtId="0" fontId="30" fillId="2" borderId="6" xfId="0" applyFont="1" applyFill="1" applyBorder="1" applyAlignment="1">
      <alignment horizontal="center"/>
    </xf>
    <xf numFmtId="0" fontId="30" fillId="2" borderId="9" xfId="0" applyFont="1" applyFill="1" applyBorder="1" applyAlignment="1">
      <alignment horizontal="center"/>
    </xf>
    <xf numFmtId="0" fontId="4" fillId="3" borderId="3" xfId="0" applyFont="1" applyFill="1" applyBorder="1" applyAlignment="1">
      <alignment horizontal="left"/>
    </xf>
    <xf numFmtId="0" fontId="4" fillId="3" borderId="11" xfId="0" applyFont="1" applyFill="1" applyBorder="1" applyAlignment="1">
      <alignment horizontal="left"/>
    </xf>
    <xf numFmtId="0" fontId="4" fillId="3" borderId="12" xfId="0" applyFont="1" applyFill="1" applyBorder="1" applyAlignment="1">
      <alignment horizontal="left"/>
    </xf>
    <xf numFmtId="0" fontId="75" fillId="3" borderId="10" xfId="0" applyFont="1" applyFill="1" applyBorder="1" applyAlignment="1">
      <alignment horizontal="center"/>
    </xf>
    <xf numFmtId="0" fontId="74" fillId="3" borderId="35" xfId="0" applyFont="1" applyFill="1" applyBorder="1" applyAlignment="1" applyProtection="1">
      <alignment horizontal="center"/>
      <protection locked="0"/>
    </xf>
    <xf numFmtId="0" fontId="74" fillId="3" borderId="36" xfId="0" applyFont="1" applyFill="1" applyBorder="1" applyAlignment="1" applyProtection="1">
      <alignment horizontal="center"/>
      <protection locked="0"/>
    </xf>
    <xf numFmtId="0" fontId="74" fillId="3" borderId="37" xfId="0" applyFont="1" applyFill="1" applyBorder="1" applyAlignment="1" applyProtection="1">
      <alignment horizontal="center"/>
      <protection locked="0"/>
    </xf>
    <xf numFmtId="0" fontId="4" fillId="2" borderId="26" xfId="0" applyFont="1" applyFill="1" applyBorder="1" applyAlignment="1">
      <alignment horizontal="center"/>
    </xf>
    <xf numFmtId="0" fontId="6" fillId="3" borderId="6" xfId="0" applyFont="1" applyFill="1" applyBorder="1" applyAlignment="1">
      <alignment horizontal="center"/>
    </xf>
    <xf numFmtId="0" fontId="30" fillId="2" borderId="31" xfId="0" applyFont="1" applyFill="1" applyBorder="1" applyAlignment="1">
      <alignment horizontal="center"/>
    </xf>
    <xf numFmtId="0" fontId="30" fillId="2" borderId="30" xfId="0" applyFont="1" applyFill="1" applyBorder="1" applyAlignment="1">
      <alignment horizontal="center"/>
    </xf>
    <xf numFmtId="0" fontId="30" fillId="2" borderId="48" xfId="0" applyFont="1" applyFill="1" applyBorder="1" applyAlignment="1">
      <alignment horizontal="center"/>
    </xf>
    <xf numFmtId="0" fontId="6" fillId="3" borderId="9" xfId="0" applyFont="1" applyFill="1" applyBorder="1" applyAlignment="1">
      <alignment horizontal="center"/>
    </xf>
    <xf numFmtId="0" fontId="4" fillId="2" borderId="3" xfId="0"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6" fillId="2" borderId="8" xfId="0" applyFont="1" applyFill="1" applyBorder="1" applyAlignment="1">
      <alignment horizontal="center"/>
    </xf>
    <xf numFmtId="0" fontId="6" fillId="2" borderId="6" xfId="0" applyFont="1" applyFill="1" applyBorder="1" applyAlignment="1">
      <alignment horizontal="center"/>
    </xf>
    <xf numFmtId="0" fontId="6" fillId="2" borderId="9" xfId="0" applyFont="1" applyFill="1" applyBorder="1" applyAlignment="1">
      <alignment horizontal="center"/>
    </xf>
    <xf numFmtId="0" fontId="30" fillId="2" borderId="3" xfId="0" applyFont="1" applyFill="1" applyBorder="1" applyAlignment="1">
      <alignment horizontal="center"/>
    </xf>
    <xf numFmtId="0" fontId="30" fillId="2" borderId="11" xfId="0" applyFont="1" applyFill="1" applyBorder="1" applyAlignment="1">
      <alignment horizontal="center"/>
    </xf>
    <xf numFmtId="0" fontId="30" fillId="2" borderId="12" xfId="0" applyFont="1" applyFill="1" applyBorder="1" applyAlignment="1">
      <alignment horizontal="center"/>
    </xf>
    <xf numFmtId="0" fontId="4" fillId="3" borderId="10" xfId="0" applyFont="1" applyFill="1" applyBorder="1" applyAlignment="1">
      <alignment horizontal="left"/>
    </xf>
    <xf numFmtId="0" fontId="4" fillId="3" borderId="8" xfId="0" applyFont="1" applyFill="1" applyBorder="1" applyAlignment="1">
      <alignment horizontal="left"/>
    </xf>
    <xf numFmtId="0" fontId="6" fillId="3" borderId="3" xfId="0" applyFont="1" applyFill="1" applyBorder="1" applyAlignment="1">
      <alignment horizontal="left" indent="1"/>
    </xf>
    <xf numFmtId="0" fontId="6" fillId="3" borderId="11" xfId="0" applyFont="1" applyFill="1" applyBorder="1" applyAlignment="1">
      <alignment horizontal="left" indent="1"/>
    </xf>
    <xf numFmtId="0" fontId="6" fillId="3" borderId="12" xfId="0" applyFont="1" applyFill="1" applyBorder="1" applyAlignment="1">
      <alignment horizontal="left" indent="1"/>
    </xf>
    <xf numFmtId="0" fontId="6" fillId="3" borderId="11" xfId="0" applyFont="1" applyFill="1" applyBorder="1" applyAlignment="1">
      <alignment horizontal="right" indent="1"/>
    </xf>
    <xf numFmtId="0" fontId="6" fillId="3" borderId="0" xfId="0" applyFont="1" applyFill="1" applyAlignment="1">
      <alignment horizontal="right" indent="1"/>
    </xf>
    <xf numFmtId="0" fontId="4" fillId="3" borderId="27" xfId="0" applyFont="1" applyFill="1" applyBorder="1" applyAlignment="1">
      <alignment horizontal="center"/>
    </xf>
    <xf numFmtId="0" fontId="4" fillId="3" borderId="8" xfId="0" applyFont="1" applyFill="1" applyBorder="1" applyAlignment="1">
      <alignment horizontal="right"/>
    </xf>
    <xf numFmtId="0" fontId="4" fillId="3" borderId="6" xfId="0" applyFont="1" applyFill="1" applyBorder="1" applyAlignment="1">
      <alignment horizontal="right"/>
    </xf>
    <xf numFmtId="0" fontId="59" fillId="3" borderId="57" xfId="0" applyFont="1" applyFill="1" applyBorder="1" applyAlignment="1" applyProtection="1">
      <alignment horizontal="center"/>
      <protection locked="0"/>
    </xf>
    <xf numFmtId="0" fontId="4" fillId="3" borderId="26" xfId="0" applyFont="1" applyFill="1" applyBorder="1" applyAlignment="1">
      <alignment horizontal="center"/>
    </xf>
    <xf numFmtId="0" fontId="6" fillId="3" borderId="6" xfId="0" applyFont="1" applyFill="1" applyBorder="1" applyAlignment="1">
      <alignment horizontal="left"/>
    </xf>
    <xf numFmtId="0" fontId="6" fillId="3" borderId="8" xfId="0" applyFont="1" applyFill="1" applyBorder="1" applyAlignment="1">
      <alignment horizontal="center"/>
    </xf>
    <xf numFmtId="0" fontId="42" fillId="2" borderId="8" xfId="0" applyFont="1" applyFill="1" applyBorder="1" applyAlignment="1">
      <alignment horizontal="center"/>
    </xf>
    <xf numFmtId="0" fontId="42" fillId="2" borderId="6" xfId="0" applyFont="1" applyFill="1" applyBorder="1" applyAlignment="1">
      <alignment horizontal="center"/>
    </xf>
    <xf numFmtId="0" fontId="42" fillId="2" borderId="9" xfId="0" applyFont="1" applyFill="1" applyBorder="1" applyAlignment="1">
      <alignment horizontal="center"/>
    </xf>
    <xf numFmtId="0" fontId="4" fillId="3" borderId="0" xfId="0" applyFont="1" applyFill="1" applyAlignment="1">
      <alignment horizontal="left" indent="1"/>
    </xf>
    <xf numFmtId="0" fontId="6" fillId="3" borderId="5" xfId="0" applyFont="1" applyFill="1" applyBorder="1" applyAlignment="1">
      <alignment horizontal="center"/>
    </xf>
    <xf numFmtId="0" fontId="6" fillId="3" borderId="11" xfId="0" applyFont="1" applyFill="1" applyBorder="1" applyAlignment="1">
      <alignment horizontal="right"/>
    </xf>
    <xf numFmtId="0" fontId="6" fillId="3" borderId="12" xfId="0" applyFont="1" applyFill="1" applyBorder="1" applyAlignment="1">
      <alignment horizontal="right"/>
    </xf>
    <xf numFmtId="0" fontId="6" fillId="3" borderId="27" xfId="0" applyFont="1" applyFill="1" applyBorder="1" applyAlignment="1">
      <alignment horizontal="center" vertical="center" textRotation="90"/>
    </xf>
    <xf numFmtId="0" fontId="6" fillId="3" borderId="28" xfId="0" applyFont="1" applyFill="1" applyBorder="1" applyAlignment="1">
      <alignment horizontal="center" vertical="center" textRotation="90"/>
    </xf>
    <xf numFmtId="0" fontId="6" fillId="3" borderId="26" xfId="0" applyFont="1" applyFill="1" applyBorder="1" applyAlignment="1">
      <alignment horizontal="center" vertical="center" textRotation="90"/>
    </xf>
    <xf numFmtId="0" fontId="33" fillId="3" borderId="58" xfId="0" applyFont="1" applyFill="1" applyBorder="1" applyAlignment="1">
      <alignment horizontal="center"/>
    </xf>
    <xf numFmtId="0" fontId="33" fillId="3" borderId="58" xfId="0" applyFont="1" applyFill="1" applyBorder="1" applyAlignment="1">
      <alignment horizontal="center" wrapText="1"/>
    </xf>
    <xf numFmtId="0" fontId="93" fillId="3" borderId="10"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5" fillId="2" borderId="6" xfId="0" applyFont="1" applyFill="1" applyBorder="1" applyAlignment="1">
      <alignment vertical="top" wrapText="1"/>
    </xf>
    <xf numFmtId="0" fontId="5" fillId="2" borderId="9" xfId="0" applyFont="1" applyFill="1" applyBorder="1" applyAlignment="1">
      <alignment vertical="top" wrapText="1"/>
    </xf>
    <xf numFmtId="0" fontId="6" fillId="3" borderId="10" xfId="0" applyFont="1" applyFill="1" applyBorder="1" applyAlignment="1">
      <alignment horizontal="center" wrapText="1"/>
    </xf>
    <xf numFmtId="0" fontId="6" fillId="3" borderId="10" xfId="0" applyFont="1" applyFill="1" applyBorder="1" applyAlignment="1">
      <alignment horizontal="center"/>
    </xf>
    <xf numFmtId="0" fontId="94" fillId="3" borderId="10" xfId="0" applyFont="1" applyFill="1" applyBorder="1" applyAlignment="1">
      <alignment horizontal="left" indent="1"/>
    </xf>
    <xf numFmtId="0" fontId="94" fillId="3" borderId="10" xfId="0" applyFont="1" applyFill="1" applyBorder="1" applyAlignment="1">
      <alignment horizontal="center" wrapText="1"/>
    </xf>
    <xf numFmtId="0" fontId="93" fillId="3" borderId="8" xfId="0" applyFont="1" applyFill="1" applyBorder="1" applyAlignment="1" applyProtection="1">
      <alignment horizontal="center" vertical="center" wrapText="1"/>
      <protection locked="0"/>
    </xf>
    <xf numFmtId="0" fontId="93" fillId="3" borderId="6" xfId="0" applyFont="1" applyFill="1" applyBorder="1" applyAlignment="1" applyProtection="1">
      <alignment horizontal="center" vertical="center" wrapText="1"/>
      <protection locked="0"/>
    </xf>
    <xf numFmtId="0" fontId="93" fillId="3" borderId="9" xfId="0" applyFont="1" applyFill="1" applyBorder="1" applyAlignment="1" applyProtection="1">
      <alignment horizontal="center" vertical="center" wrapText="1"/>
      <protection locked="0"/>
    </xf>
    <xf numFmtId="0" fontId="6" fillId="3" borderId="27" xfId="0" applyFont="1" applyFill="1" applyBorder="1" applyAlignment="1">
      <alignment horizontal="center" vertical="center" textRotation="90" wrapText="1"/>
    </xf>
    <xf numFmtId="0" fontId="6" fillId="3" borderId="28" xfId="0" applyFont="1" applyFill="1" applyBorder="1" applyAlignment="1">
      <alignment horizontal="center" vertical="center" textRotation="90" wrapText="1"/>
    </xf>
    <xf numFmtId="0" fontId="6" fillId="3" borderId="26" xfId="0" applyFont="1" applyFill="1" applyBorder="1" applyAlignment="1">
      <alignment horizontal="center" vertical="center" textRotation="90" wrapText="1"/>
    </xf>
    <xf numFmtId="0" fontId="6" fillId="3" borderId="13" xfId="0" applyFont="1" applyFill="1" applyBorder="1" applyAlignment="1">
      <alignment horizontal="left" indent="1"/>
    </xf>
    <xf numFmtId="0" fontId="6" fillId="3" borderId="2" xfId="0" applyFont="1" applyFill="1" applyBorder="1" applyAlignment="1">
      <alignment horizontal="left" indent="1"/>
    </xf>
    <xf numFmtId="0" fontId="6" fillId="3" borderId="14" xfId="0" applyFont="1" applyFill="1" applyBorder="1" applyAlignment="1">
      <alignment horizontal="left" indent="1"/>
    </xf>
    <xf numFmtId="0" fontId="4" fillId="3" borderId="2" xfId="0" applyFont="1" applyFill="1" applyBorder="1" applyProtection="1">
      <protection locked="0"/>
    </xf>
    <xf numFmtId="0" fontId="0" fillId="3" borderId="2" xfId="0" applyFill="1" applyBorder="1" applyProtection="1">
      <protection locked="0"/>
    </xf>
    <xf numFmtId="0" fontId="0" fillId="3" borderId="14" xfId="0" applyFill="1" applyBorder="1" applyProtection="1">
      <protection locked="0"/>
    </xf>
    <xf numFmtId="0" fontId="90" fillId="3" borderId="0" xfId="0" applyFont="1" applyFill="1" applyAlignment="1">
      <alignment horizontal="left" vertical="center" indent="1"/>
    </xf>
    <xf numFmtId="0" fontId="90" fillId="3" borderId="5" xfId="0" applyFont="1" applyFill="1" applyBorder="1" applyAlignment="1">
      <alignment horizontal="left" vertical="center" indent="1"/>
    </xf>
    <xf numFmtId="0" fontId="17" fillId="3" borderId="13" xfId="0" applyFont="1" applyFill="1" applyBorder="1" applyAlignment="1" applyProtection="1">
      <alignment horizontal="left" vertical="center" indent="2"/>
      <protection locked="0"/>
    </xf>
    <xf numFmtId="0" fontId="17" fillId="3" borderId="2" xfId="0" applyFont="1" applyFill="1" applyBorder="1" applyAlignment="1" applyProtection="1">
      <alignment horizontal="left" vertical="center" indent="2"/>
      <protection locked="0"/>
    </xf>
    <xf numFmtId="0" fontId="17" fillId="3" borderId="14" xfId="0" applyFont="1" applyFill="1" applyBorder="1" applyAlignment="1" applyProtection="1">
      <alignment horizontal="left" vertical="center" indent="2"/>
      <protection locked="0"/>
    </xf>
    <xf numFmtId="0" fontId="3" fillId="3" borderId="17" xfId="0" applyFont="1" applyFill="1" applyBorder="1" applyAlignment="1">
      <alignment horizontal="left" indent="1"/>
    </xf>
    <xf numFmtId="0" fontId="3" fillId="3" borderId="18" xfId="0" applyFont="1" applyFill="1" applyBorder="1" applyAlignment="1">
      <alignment horizontal="left" indent="1"/>
    </xf>
    <xf numFmtId="0" fontId="3" fillId="3" borderId="19" xfId="0" applyFont="1" applyFill="1" applyBorder="1" applyAlignment="1">
      <alignment horizontal="left" indent="1"/>
    </xf>
    <xf numFmtId="0" fontId="3" fillId="3" borderId="2" xfId="0" applyFont="1" applyFill="1" applyBorder="1" applyAlignment="1">
      <alignment horizontal="center" vertical="top"/>
    </xf>
    <xf numFmtId="0" fontId="88" fillId="3" borderId="20" xfId="0" applyFont="1" applyFill="1" applyBorder="1" applyAlignment="1" applyProtection="1">
      <alignment horizontal="left" vertical="center" indent="2"/>
      <protection locked="0"/>
    </xf>
    <xf numFmtId="0" fontId="88" fillId="3" borderId="21" xfId="0" applyFont="1" applyFill="1" applyBorder="1" applyAlignment="1" applyProtection="1">
      <alignment horizontal="left" vertical="center" indent="2"/>
      <protection locked="0"/>
    </xf>
    <xf numFmtId="0" fontId="88" fillId="3" borderId="22" xfId="0" applyFont="1" applyFill="1" applyBorder="1" applyAlignment="1" applyProtection="1">
      <alignment horizontal="left" vertical="center" indent="2"/>
      <protection locked="0"/>
    </xf>
    <xf numFmtId="0" fontId="90" fillId="3" borderId="10" xfId="0" applyFont="1" applyFill="1" applyBorder="1" applyAlignment="1">
      <alignment horizontal="center"/>
    </xf>
    <xf numFmtId="0" fontId="3" fillId="3" borderId="0" xfId="0" applyFont="1" applyFill="1" applyAlignment="1">
      <alignment horizontal="center" vertical="top"/>
    </xf>
    <xf numFmtId="0" fontId="4" fillId="3" borderId="0" xfId="0" applyFont="1" applyFill="1" applyAlignment="1">
      <alignment horizontal="center" vertical="center" wrapText="1"/>
    </xf>
    <xf numFmtId="0" fontId="4" fillId="3" borderId="2" xfId="0" applyFont="1" applyFill="1" applyBorder="1" applyAlignment="1">
      <alignment horizontal="center" vertical="center" wrapText="1"/>
    </xf>
    <xf numFmtId="0" fontId="4" fillId="3" borderId="0" xfId="0" applyFont="1" applyFill="1" applyAlignment="1">
      <alignment horizontal="left" vertical="center" wrapText="1"/>
    </xf>
    <xf numFmtId="0" fontId="3" fillId="3" borderId="3" xfId="0" applyFont="1" applyFill="1" applyBorder="1" applyAlignment="1">
      <alignment horizontal="left" indent="1"/>
    </xf>
    <xf numFmtId="0" fontId="3" fillId="3" borderId="11" xfId="0" applyFont="1" applyFill="1" applyBorder="1" applyAlignment="1">
      <alignment horizontal="left" indent="1"/>
    </xf>
    <xf numFmtId="0" fontId="3" fillId="3" borderId="12" xfId="0" applyFont="1" applyFill="1" applyBorder="1" applyAlignment="1">
      <alignment horizontal="left" indent="1"/>
    </xf>
    <xf numFmtId="0" fontId="11" fillId="3" borderId="13" xfId="0" applyFont="1" applyFill="1" applyBorder="1" applyAlignment="1" applyProtection="1">
      <alignment horizontal="left" vertical="center" indent="1"/>
      <protection locked="0"/>
    </xf>
    <xf numFmtId="0" fontId="11" fillId="3" borderId="2" xfId="0" applyFont="1" applyFill="1" applyBorder="1" applyAlignment="1" applyProtection="1">
      <alignment horizontal="left" vertical="center" indent="1"/>
      <protection locked="0"/>
    </xf>
    <xf numFmtId="0" fontId="11" fillId="3" borderId="14" xfId="0" applyFont="1" applyFill="1" applyBorder="1" applyAlignment="1" applyProtection="1">
      <alignment horizontal="left" vertical="center" indent="1"/>
      <protection locked="0"/>
    </xf>
    <xf numFmtId="0" fontId="4" fillId="3" borderId="13" xfId="0" applyFont="1" applyFill="1" applyBorder="1" applyAlignment="1">
      <alignment horizontal="left" vertical="top" wrapText="1" indent="1"/>
    </xf>
    <xf numFmtId="0" fontId="22" fillId="3" borderId="2" xfId="0" applyFont="1" applyFill="1" applyBorder="1" applyAlignment="1">
      <alignment horizontal="left" indent="1"/>
    </xf>
    <xf numFmtId="0" fontId="22" fillId="3" borderId="14" xfId="0" applyFont="1" applyFill="1" applyBorder="1" applyAlignment="1">
      <alignment horizontal="left" indent="1"/>
    </xf>
    <xf numFmtId="0" fontId="4" fillId="3" borderId="1" xfId="0" applyFont="1" applyFill="1" applyBorder="1" applyAlignment="1">
      <alignment horizontal="center"/>
    </xf>
    <xf numFmtId="0" fontId="3" fillId="3" borderId="0" xfId="0" applyFont="1" applyFill="1" applyAlignment="1">
      <alignment horizontal="center"/>
    </xf>
    <xf numFmtId="0" fontId="88" fillId="3" borderId="13" xfId="0" applyFont="1" applyFill="1" applyBorder="1" applyAlignment="1" applyProtection="1">
      <alignment horizontal="left" vertical="center" indent="2"/>
      <protection locked="0"/>
    </xf>
    <xf numFmtId="0" fontId="88" fillId="3" borderId="2" xfId="0" applyFont="1" applyFill="1" applyBorder="1" applyAlignment="1" applyProtection="1">
      <alignment horizontal="left" vertical="center" indent="2"/>
      <protection locked="0"/>
    </xf>
    <xf numFmtId="0" fontId="88" fillId="3" borderId="14" xfId="0" applyFont="1" applyFill="1" applyBorder="1" applyAlignment="1" applyProtection="1">
      <alignment horizontal="left" vertical="center" indent="2"/>
      <protection locked="0"/>
    </xf>
    <xf numFmtId="0" fontId="1" fillId="3" borderId="0" xfId="0" applyFont="1" applyFill="1" applyAlignment="1">
      <alignment horizontal="center"/>
    </xf>
    <xf numFmtId="0" fontId="11" fillId="3" borderId="1" xfId="0" applyFont="1" applyFill="1" applyBorder="1" applyAlignment="1" applyProtection="1">
      <alignment horizontal="center"/>
      <protection locked="0"/>
    </xf>
    <xf numFmtId="0" fontId="19" fillId="3" borderId="20" xfId="0" applyFont="1" applyFill="1" applyBorder="1" applyAlignment="1" applyProtection="1">
      <alignment horizontal="left" vertical="center" indent="1"/>
      <protection locked="0"/>
    </xf>
    <xf numFmtId="0" fontId="19" fillId="3" borderId="21" xfId="0" applyFont="1" applyFill="1" applyBorder="1" applyAlignment="1" applyProtection="1">
      <alignment horizontal="left" vertical="center" indent="1"/>
      <protection locked="0"/>
    </xf>
    <xf numFmtId="0" fontId="19" fillId="3" borderId="22" xfId="0" applyFont="1" applyFill="1" applyBorder="1" applyAlignment="1" applyProtection="1">
      <alignment horizontal="left" vertical="center" indent="1"/>
      <protection locked="0"/>
    </xf>
    <xf numFmtId="0" fontId="3" fillId="3" borderId="15" xfId="0" applyFont="1" applyFill="1" applyBorder="1" applyAlignment="1">
      <alignment horizontal="left" indent="1"/>
    </xf>
    <xf numFmtId="0" fontId="11" fillId="3" borderId="20" xfId="0" applyFont="1" applyFill="1" applyBorder="1" applyAlignment="1" applyProtection="1">
      <alignment horizontal="left" vertical="center" indent="1"/>
      <protection locked="0"/>
    </xf>
    <xf numFmtId="0" fontId="11" fillId="3" borderId="21" xfId="0" applyFont="1" applyFill="1" applyBorder="1" applyAlignment="1" applyProtection="1">
      <alignment horizontal="left" vertical="center" indent="1"/>
      <protection locked="0"/>
    </xf>
    <xf numFmtId="0" fontId="11" fillId="3" borderId="22" xfId="0" applyFont="1" applyFill="1" applyBorder="1" applyAlignment="1" applyProtection="1">
      <alignment horizontal="left" vertical="center" indent="1"/>
      <protection locked="0"/>
    </xf>
    <xf numFmtId="0" fontId="11" fillId="3" borderId="13" xfId="0"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3" borderId="14" xfId="0" applyFont="1" applyFill="1" applyBorder="1" applyAlignment="1" applyProtection="1">
      <alignment horizontal="center" vertical="center"/>
      <protection locked="0"/>
    </xf>
    <xf numFmtId="0" fontId="20" fillId="3" borderId="23" xfId="2" applyFont="1" applyFill="1" applyBorder="1" applyAlignment="1" applyProtection="1">
      <alignment horizontal="left" vertical="center" indent="1"/>
      <protection locked="0"/>
    </xf>
    <xf numFmtId="0" fontId="4" fillId="3" borderId="11" xfId="0" applyFont="1" applyFill="1" applyBorder="1" applyAlignment="1">
      <alignment horizontal="left" vertical="center" wrapText="1"/>
    </xf>
    <xf numFmtId="0" fontId="4" fillId="3" borderId="1" xfId="0" applyFont="1" applyFill="1" applyBorder="1" applyAlignment="1" applyProtection="1">
      <alignment horizontal="center" vertical="center" wrapText="1"/>
      <protection locked="0"/>
    </xf>
    <xf numFmtId="0" fontId="17" fillId="3" borderId="20" xfId="0" applyFont="1" applyFill="1" applyBorder="1" applyAlignment="1" applyProtection="1">
      <alignment horizontal="left" vertical="center" indent="1"/>
      <protection locked="0"/>
    </xf>
    <xf numFmtId="0" fontId="17" fillId="3" borderId="21" xfId="0" applyFont="1" applyFill="1" applyBorder="1" applyAlignment="1" applyProtection="1">
      <alignment horizontal="left" vertical="center" indent="1"/>
      <protection locked="0"/>
    </xf>
    <xf numFmtId="0" fontId="17" fillId="3" borderId="22" xfId="0" applyFont="1" applyFill="1" applyBorder="1" applyAlignment="1" applyProtection="1">
      <alignment horizontal="left" vertical="center" indent="1"/>
      <protection locked="0"/>
    </xf>
    <xf numFmtId="0" fontId="11" fillId="0" borderId="4" xfId="0" applyFont="1" applyBorder="1" applyAlignment="1" applyProtection="1">
      <alignment horizontal="left" vertical="top" wrapText="1" indent="1"/>
      <protection locked="0"/>
    </xf>
    <xf numFmtId="0" fontId="12" fillId="0" borderId="0" xfId="0" applyFont="1" applyAlignment="1" applyProtection="1">
      <alignment horizontal="left" vertical="top" wrapText="1" indent="1"/>
      <protection locked="0"/>
    </xf>
    <xf numFmtId="0" fontId="12" fillId="0" borderId="5" xfId="0" applyFont="1" applyBorder="1" applyAlignment="1" applyProtection="1">
      <alignment horizontal="left" vertical="top" wrapText="1" indent="1"/>
      <protection locked="0"/>
    </xf>
    <xf numFmtId="0" fontId="12" fillId="0" borderId="13" xfId="0" applyFont="1" applyBorder="1" applyAlignment="1" applyProtection="1">
      <alignment horizontal="left" vertical="top" wrapText="1" indent="1"/>
      <protection locked="0"/>
    </xf>
    <xf numFmtId="0" fontId="12" fillId="0" borderId="2" xfId="0" applyFont="1" applyBorder="1" applyAlignment="1" applyProtection="1">
      <alignment horizontal="left" vertical="top" wrapText="1" indent="1"/>
      <protection locked="0"/>
    </xf>
    <xf numFmtId="0" fontId="12" fillId="0" borderId="14" xfId="0" applyFont="1" applyBorder="1" applyAlignment="1" applyProtection="1">
      <alignment horizontal="left" vertical="top" wrapText="1" indent="1"/>
      <protection locked="0"/>
    </xf>
    <xf numFmtId="0" fontId="5" fillId="2" borderId="2" xfId="0" applyFont="1" applyFill="1" applyBorder="1" applyAlignment="1">
      <alignment horizontal="left"/>
    </xf>
    <xf numFmtId="0" fontId="5" fillId="2" borderId="14" xfId="0" applyFont="1" applyFill="1" applyBorder="1" applyAlignment="1">
      <alignment horizontal="left"/>
    </xf>
    <xf numFmtId="0" fontId="5" fillId="2" borderId="9" xfId="0" applyFont="1" applyFill="1" applyBorder="1" applyAlignment="1">
      <alignment horizontal="left"/>
    </xf>
    <xf numFmtId="168" fontId="11" fillId="3" borderId="13" xfId="0" applyNumberFormat="1" applyFont="1" applyFill="1" applyBorder="1" applyAlignment="1" applyProtection="1">
      <alignment horizontal="left" vertical="center" indent="1"/>
      <protection locked="0"/>
    </xf>
    <xf numFmtId="168" fontId="11" fillId="3" borderId="2" xfId="0" applyNumberFormat="1" applyFont="1" applyFill="1" applyBorder="1" applyAlignment="1" applyProtection="1">
      <alignment horizontal="left" vertical="center" indent="1"/>
      <protection locked="0"/>
    </xf>
    <xf numFmtId="168" fontId="11" fillId="3" borderId="2" xfId="0" applyNumberFormat="1" applyFont="1" applyFill="1" applyBorder="1" applyAlignment="1" applyProtection="1">
      <alignment horizontal="center" vertical="center"/>
      <protection locked="0"/>
    </xf>
    <xf numFmtId="168" fontId="11" fillId="3" borderId="14" xfId="0" applyNumberFormat="1" applyFont="1" applyFill="1" applyBorder="1" applyAlignment="1" applyProtection="1">
      <alignment horizontal="center" vertical="center"/>
      <protection locked="0"/>
    </xf>
    <xf numFmtId="168" fontId="11" fillId="3" borderId="14" xfId="0" applyNumberFormat="1" applyFont="1" applyFill="1" applyBorder="1" applyAlignment="1" applyProtection="1">
      <alignment horizontal="left" vertical="center" indent="1"/>
      <protection locked="0"/>
    </xf>
    <xf numFmtId="168" fontId="12" fillId="3" borderId="2" xfId="0" applyNumberFormat="1" applyFont="1" applyFill="1" applyBorder="1" applyAlignment="1" applyProtection="1">
      <alignment horizontal="left" vertical="center" indent="1"/>
      <protection locked="0"/>
    </xf>
    <xf numFmtId="168" fontId="12" fillId="3" borderId="14" xfId="0" applyNumberFormat="1" applyFont="1" applyFill="1" applyBorder="1" applyAlignment="1" applyProtection="1">
      <alignment horizontal="left" vertical="center" indent="1"/>
      <protection locked="0"/>
    </xf>
    <xf numFmtId="0" fontId="5" fillId="2" borderId="6" xfId="0" applyFont="1" applyFill="1" applyBorder="1" applyAlignment="1">
      <alignment horizontal="left" wrapText="1"/>
    </xf>
    <xf numFmtId="0" fontId="5" fillId="2" borderId="9" xfId="0" applyFont="1" applyFill="1" applyBorder="1" applyAlignment="1">
      <alignment horizontal="left" wrapText="1"/>
    </xf>
    <xf numFmtId="0" fontId="19" fillId="3" borderId="13" xfId="0" applyFont="1" applyFill="1" applyBorder="1" applyAlignment="1" applyProtection="1">
      <alignment horizontal="left" vertical="center" indent="1"/>
      <protection locked="0"/>
    </xf>
    <xf numFmtId="0" fontId="19" fillId="3" borderId="2" xfId="0" applyFont="1" applyFill="1" applyBorder="1" applyAlignment="1" applyProtection="1">
      <alignment horizontal="left" vertical="center" indent="1"/>
      <protection locked="0"/>
    </xf>
    <xf numFmtId="0" fontId="19" fillId="3" borderId="14" xfId="0" applyFont="1" applyFill="1" applyBorder="1" applyAlignment="1" applyProtection="1">
      <alignment horizontal="left" vertical="center" indent="1"/>
      <protection locked="0"/>
    </xf>
    <xf numFmtId="0" fontId="8" fillId="3" borderId="0" xfId="0" applyFont="1" applyFill="1" applyAlignment="1">
      <alignment horizontal="center"/>
    </xf>
    <xf numFmtId="0" fontId="1" fillId="3" borderId="0" xfId="0" applyFont="1" applyFill="1" applyAlignment="1">
      <alignment horizontal="right" indent="1"/>
    </xf>
    <xf numFmtId="0" fontId="6" fillId="3" borderId="0" xfId="0" applyFont="1" applyFill="1" applyAlignment="1">
      <alignment horizontal="left" wrapText="1"/>
    </xf>
    <xf numFmtId="0" fontId="6" fillId="3" borderId="5" xfId="0" applyFont="1" applyFill="1" applyBorder="1" applyAlignment="1">
      <alignment horizontal="left" wrapText="1"/>
    </xf>
    <xf numFmtId="0" fontId="4" fillId="3" borderId="0" xfId="0" applyFont="1" applyFill="1" applyAlignment="1">
      <alignment horizontal="left" vertical="top" wrapText="1"/>
    </xf>
    <xf numFmtId="0" fontId="4" fillId="3" borderId="5" xfId="0" applyFont="1" applyFill="1" applyBorder="1" applyAlignment="1">
      <alignment horizontal="left" vertical="top" wrapText="1"/>
    </xf>
    <xf numFmtId="0" fontId="4" fillId="3" borderId="1" xfId="0" applyFont="1" applyFill="1" applyBorder="1"/>
    <xf numFmtId="0" fontId="4" fillId="0" borderId="4"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5"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4" fillId="0" borderId="14" xfId="0" applyFont="1" applyBorder="1" applyAlignment="1" applyProtection="1">
      <alignment horizontal="center"/>
      <protection locked="0"/>
    </xf>
    <xf numFmtId="0" fontId="3" fillId="0" borderId="3" xfId="0" applyFont="1" applyBorder="1" applyAlignment="1">
      <alignment horizontal="left" indent="1"/>
    </xf>
    <xf numFmtId="0" fontId="3" fillId="0" borderId="11" xfId="0" applyFont="1" applyBorder="1" applyAlignment="1">
      <alignment horizontal="left" indent="1"/>
    </xf>
    <xf numFmtId="0" fontId="3" fillId="0" borderId="12" xfId="0" applyFont="1" applyBorder="1" applyAlignment="1">
      <alignment horizontal="left" indent="1"/>
    </xf>
    <xf numFmtId="0" fontId="11" fillId="3" borderId="1" xfId="0" applyFont="1" applyFill="1" applyBorder="1" applyProtection="1">
      <protection locked="0"/>
    </xf>
    <xf numFmtId="0" fontId="0" fillId="0" borderId="1" xfId="0" applyBorder="1" applyProtection="1">
      <protection locked="0"/>
    </xf>
    <xf numFmtId="0" fontId="28" fillId="3" borderId="20" xfId="0" applyFont="1" applyFill="1" applyBorder="1" applyAlignment="1" applyProtection="1">
      <alignment horizontal="left" vertical="center" indent="1"/>
      <protection locked="0"/>
    </xf>
    <xf numFmtId="0" fontId="28" fillId="3" borderId="21" xfId="0" applyFont="1" applyFill="1" applyBorder="1" applyAlignment="1" applyProtection="1">
      <alignment horizontal="left" vertical="center" indent="1"/>
      <protection locked="0"/>
    </xf>
    <xf numFmtId="0" fontId="28" fillId="3" borderId="22" xfId="0" applyFont="1" applyFill="1" applyBorder="1" applyAlignment="1" applyProtection="1">
      <alignment horizontal="left" vertical="center" indent="1"/>
      <protection locked="0"/>
    </xf>
    <xf numFmtId="0" fontId="3" fillId="3" borderId="6" xfId="0" applyFont="1" applyFill="1" applyBorder="1" applyAlignment="1">
      <alignment vertical="center" wrapText="1"/>
    </xf>
    <xf numFmtId="0" fontId="3" fillId="3" borderId="9" xfId="0" applyFont="1" applyFill="1" applyBorder="1" applyAlignment="1">
      <alignment vertical="center" wrapText="1"/>
    </xf>
    <xf numFmtId="0" fontId="9" fillId="3" borderId="0" xfId="0" applyFont="1" applyFill="1" applyAlignment="1">
      <alignment horizontal="center" vertical="center"/>
    </xf>
    <xf numFmtId="0" fontId="5" fillId="2" borderId="8" xfId="0" applyFont="1" applyFill="1" applyBorder="1" applyAlignment="1">
      <alignment horizontal="center"/>
    </xf>
    <xf numFmtId="0" fontId="5" fillId="2" borderId="6" xfId="0" applyFont="1" applyFill="1" applyBorder="1" applyAlignment="1">
      <alignment horizontal="center"/>
    </xf>
    <xf numFmtId="0" fontId="5" fillId="2" borderId="9" xfId="0" applyFont="1" applyFill="1" applyBorder="1" applyAlignment="1">
      <alignment horizontal="center"/>
    </xf>
    <xf numFmtId="0" fontId="2" fillId="3" borderId="6" xfId="0" applyFont="1" applyFill="1" applyBorder="1" applyAlignment="1">
      <alignment horizontal="right"/>
    </xf>
    <xf numFmtId="0" fontId="4" fillId="3" borderId="8" xfId="0" applyFont="1" applyFill="1" applyBorder="1" applyAlignment="1">
      <alignment horizontal="left" indent="1"/>
    </xf>
    <xf numFmtId="167" fontId="2" fillId="3" borderId="6" xfId="0" applyNumberFormat="1" applyFont="1" applyFill="1" applyBorder="1" applyAlignment="1">
      <alignment horizontal="left" indent="1"/>
    </xf>
    <xf numFmtId="167" fontId="2" fillId="3" borderId="9" xfId="0" applyNumberFormat="1" applyFont="1" applyFill="1" applyBorder="1" applyAlignment="1">
      <alignment horizontal="left" indent="1"/>
    </xf>
    <xf numFmtId="166" fontId="2" fillId="3" borderId="6" xfId="0" applyNumberFormat="1" applyFont="1" applyFill="1" applyBorder="1" applyAlignment="1">
      <alignment horizontal="left"/>
    </xf>
    <xf numFmtId="166" fontId="2" fillId="3" borderId="9" xfId="0" applyNumberFormat="1" applyFont="1" applyFill="1" applyBorder="1" applyAlignment="1">
      <alignment horizontal="left"/>
    </xf>
    <xf numFmtId="0" fontId="6" fillId="3" borderId="2" xfId="0" applyFont="1" applyFill="1" applyBorder="1" applyAlignment="1" applyProtection="1">
      <alignment horizontal="center"/>
      <protection locked="0"/>
    </xf>
    <xf numFmtId="0" fontId="2" fillId="3" borderId="6" xfId="0" applyFont="1" applyFill="1" applyBorder="1" applyAlignment="1">
      <alignment horizontal="center"/>
    </xf>
    <xf numFmtId="0" fontId="2" fillId="3" borderId="6" xfId="0" applyFont="1" applyFill="1" applyBorder="1" applyAlignment="1">
      <alignment horizontal="left"/>
    </xf>
    <xf numFmtId="0" fontId="2" fillId="3" borderId="9" xfId="0" applyFont="1" applyFill="1" applyBorder="1" applyAlignment="1">
      <alignment horizontal="left"/>
    </xf>
    <xf numFmtId="0" fontId="18" fillId="3" borderId="20" xfId="0" applyFont="1" applyFill="1" applyBorder="1" applyAlignment="1" applyProtection="1">
      <alignment horizontal="left" vertical="center" indent="1"/>
      <protection locked="0"/>
    </xf>
    <xf numFmtId="0" fontId="18" fillId="3" borderId="21" xfId="0" applyFont="1" applyFill="1" applyBorder="1" applyAlignment="1" applyProtection="1">
      <alignment horizontal="left" vertical="center" indent="1"/>
      <protection locked="0"/>
    </xf>
    <xf numFmtId="0" fontId="18" fillId="3" borderId="22" xfId="0" applyFont="1" applyFill="1" applyBorder="1" applyAlignment="1" applyProtection="1">
      <alignment horizontal="left" vertical="center" indent="1"/>
      <protection locked="0"/>
    </xf>
    <xf numFmtId="0" fontId="17" fillId="3" borderId="13" xfId="0" applyFont="1" applyFill="1" applyBorder="1" applyAlignment="1" applyProtection="1">
      <alignment horizontal="left" vertical="center" indent="1"/>
      <protection locked="0"/>
    </xf>
    <xf numFmtId="0" fontId="17" fillId="3" borderId="2" xfId="0" applyFont="1" applyFill="1" applyBorder="1" applyAlignment="1" applyProtection="1">
      <alignment horizontal="left" vertical="center" indent="1"/>
      <protection locked="0"/>
    </xf>
    <xf numFmtId="0" fontId="17" fillId="3" borderId="14" xfId="0" applyFont="1" applyFill="1" applyBorder="1" applyAlignment="1" applyProtection="1">
      <alignment horizontal="left" vertical="center" indent="1"/>
      <protection locked="0"/>
    </xf>
    <xf numFmtId="0" fontId="18" fillId="3" borderId="13" xfId="0" applyFont="1" applyFill="1" applyBorder="1" applyAlignment="1" applyProtection="1">
      <alignment horizontal="left" vertical="center"/>
      <protection locked="0"/>
    </xf>
    <xf numFmtId="0" fontId="18" fillId="3" borderId="2" xfId="0" applyFont="1" applyFill="1" applyBorder="1" applyAlignment="1" applyProtection="1">
      <alignment horizontal="left" vertical="center"/>
      <protection locked="0"/>
    </xf>
    <xf numFmtId="0" fontId="18" fillId="3" borderId="14" xfId="0" applyFont="1" applyFill="1" applyBorder="1" applyAlignment="1" applyProtection="1">
      <alignment horizontal="left" vertical="center"/>
      <protection locked="0"/>
    </xf>
    <xf numFmtId="0" fontId="17" fillId="3" borderId="7" xfId="0" applyFont="1" applyFill="1" applyBorder="1" applyAlignment="1" applyProtection="1">
      <alignment horizontal="left" vertical="center" indent="1"/>
      <protection locked="0"/>
    </xf>
    <xf numFmtId="0" fontId="17" fillId="3" borderId="16" xfId="0" applyFont="1" applyFill="1" applyBorder="1" applyAlignment="1" applyProtection="1">
      <alignment horizontal="left" vertical="center" indent="1"/>
      <protection locked="0"/>
    </xf>
    <xf numFmtId="0" fontId="17" fillId="3" borderId="24" xfId="0" applyFont="1" applyFill="1" applyBorder="1" applyAlignment="1" applyProtection="1">
      <alignment horizontal="left" vertical="center" indent="1"/>
      <protection locked="0"/>
    </xf>
    <xf numFmtId="164" fontId="17" fillId="3" borderId="2" xfId="3" applyFont="1" applyFill="1" applyBorder="1" applyAlignment="1" applyProtection="1">
      <alignment horizontal="center" vertical="center"/>
      <protection locked="0"/>
    </xf>
    <xf numFmtId="0" fontId="17" fillId="3" borderId="4" xfId="0" applyFont="1" applyFill="1" applyBorder="1" applyAlignment="1" applyProtection="1">
      <alignment horizontal="left" vertical="center" indent="1"/>
      <protection locked="0"/>
    </xf>
    <xf numFmtId="0" fontId="17" fillId="3" borderId="0" xfId="0" applyFont="1" applyFill="1" applyAlignment="1" applyProtection="1">
      <alignment horizontal="left" vertical="center" indent="1"/>
      <protection locked="0"/>
    </xf>
    <xf numFmtId="0" fontId="17" fillId="3" borderId="5" xfId="0" applyFont="1" applyFill="1" applyBorder="1" applyAlignment="1" applyProtection="1">
      <alignment horizontal="left" vertical="center" indent="1"/>
      <protection locked="0"/>
    </xf>
    <xf numFmtId="168" fontId="18" fillId="3" borderId="13" xfId="0" applyNumberFormat="1" applyFont="1" applyFill="1" applyBorder="1" applyAlignment="1" applyProtection="1">
      <alignment horizontal="left" vertical="center"/>
      <protection locked="0"/>
    </xf>
    <xf numFmtId="168" fontId="18" fillId="3" borderId="2" xfId="0" applyNumberFormat="1" applyFont="1" applyFill="1" applyBorder="1" applyAlignment="1" applyProtection="1">
      <alignment horizontal="left" vertical="center"/>
      <protection locked="0"/>
    </xf>
    <xf numFmtId="168" fontId="18" fillId="3" borderId="14" xfId="0" applyNumberFormat="1" applyFont="1" applyFill="1" applyBorder="1" applyAlignment="1" applyProtection="1">
      <alignment horizontal="left" vertical="center"/>
      <protection locked="0"/>
    </xf>
    <xf numFmtId="168" fontId="24" fillId="3" borderId="2" xfId="0" applyNumberFormat="1" applyFont="1" applyFill="1" applyBorder="1" applyAlignment="1" applyProtection="1">
      <alignment horizontal="left" vertical="center"/>
      <protection locked="0"/>
    </xf>
    <xf numFmtId="168" fontId="24" fillId="3" borderId="14" xfId="0" applyNumberFormat="1" applyFont="1" applyFill="1" applyBorder="1" applyAlignment="1" applyProtection="1">
      <alignment horizontal="left" vertical="center"/>
      <protection locked="0"/>
    </xf>
    <xf numFmtId="168" fontId="18" fillId="3" borderId="13" xfId="0" applyNumberFormat="1" applyFont="1" applyFill="1" applyBorder="1" applyAlignment="1" applyProtection="1">
      <alignment horizontal="left" vertical="center" indent="1"/>
      <protection locked="0"/>
    </xf>
    <xf numFmtId="168" fontId="18" fillId="3" borderId="2" xfId="0" applyNumberFormat="1" applyFont="1" applyFill="1" applyBorder="1" applyAlignment="1" applyProtection="1">
      <alignment horizontal="left" vertical="center" indent="1"/>
      <protection locked="0"/>
    </xf>
    <xf numFmtId="168" fontId="18" fillId="3" borderId="2" xfId="0" applyNumberFormat="1" applyFont="1" applyFill="1" applyBorder="1" applyAlignment="1" applyProtection="1">
      <alignment horizontal="center" vertical="center"/>
      <protection locked="0"/>
    </xf>
    <xf numFmtId="168" fontId="18" fillId="3" borderId="14" xfId="0" applyNumberFormat="1" applyFont="1" applyFill="1" applyBorder="1" applyAlignment="1" applyProtection="1">
      <alignment horizontal="center" vertical="center"/>
      <protection locked="0"/>
    </xf>
    <xf numFmtId="0" fontId="18" fillId="3" borderId="20" xfId="0" applyFont="1" applyFill="1" applyBorder="1" applyAlignment="1" applyProtection="1">
      <alignment horizontal="left" vertical="center"/>
      <protection locked="0"/>
    </xf>
    <xf numFmtId="0" fontId="18" fillId="3" borderId="21" xfId="0" applyFont="1" applyFill="1" applyBorder="1" applyAlignment="1" applyProtection="1">
      <alignment horizontal="left" vertical="center"/>
      <protection locked="0"/>
    </xf>
    <xf numFmtId="0" fontId="18" fillId="3" borderId="22" xfId="0" applyFont="1" applyFill="1" applyBorder="1" applyAlignment="1" applyProtection="1">
      <alignment horizontal="left" vertical="center"/>
      <protection locked="0"/>
    </xf>
    <xf numFmtId="0" fontId="18" fillId="3" borderId="13" xfId="0" applyFont="1" applyFill="1" applyBorder="1" applyAlignment="1" applyProtection="1">
      <alignment horizontal="center" vertical="center"/>
      <protection locked="0"/>
    </xf>
    <xf numFmtId="0" fontId="18" fillId="3" borderId="2" xfId="0" applyFont="1" applyFill="1" applyBorder="1" applyAlignment="1" applyProtection="1">
      <alignment horizontal="center" vertical="center"/>
      <protection locked="0"/>
    </xf>
    <xf numFmtId="0" fontId="18" fillId="3" borderId="14" xfId="0" applyFont="1" applyFill="1" applyBorder="1" applyAlignment="1" applyProtection="1">
      <alignment horizontal="center" vertical="center"/>
      <protection locked="0"/>
    </xf>
    <xf numFmtId="0" fontId="5" fillId="2" borderId="6" xfId="0" applyFont="1" applyFill="1" applyBorder="1" applyAlignment="1">
      <alignment horizontal="left" indent="1"/>
    </xf>
    <xf numFmtId="0" fontId="5" fillId="2" borderId="9" xfId="0" applyFont="1" applyFill="1" applyBorder="1" applyAlignment="1">
      <alignment horizontal="left" indent="1"/>
    </xf>
    <xf numFmtId="168" fontId="4" fillId="3" borderId="2" xfId="0" applyNumberFormat="1" applyFont="1" applyFill="1" applyBorder="1" applyAlignment="1" applyProtection="1">
      <alignment horizontal="center" vertical="center"/>
      <protection locked="0"/>
    </xf>
    <xf numFmtId="168" fontId="4" fillId="3" borderId="14" xfId="0" applyNumberFormat="1" applyFont="1" applyFill="1" applyBorder="1" applyAlignment="1" applyProtection="1">
      <alignment horizontal="center" vertical="center"/>
      <protection locked="0"/>
    </xf>
    <xf numFmtId="168" fontId="25" fillId="2" borderId="8" xfId="0" applyNumberFormat="1" applyFont="1" applyFill="1" applyBorder="1" applyAlignment="1">
      <alignment horizontal="center" vertical="center"/>
    </xf>
    <xf numFmtId="168" fontId="25" fillId="2" borderId="6" xfId="0" applyNumberFormat="1" applyFont="1" applyFill="1" applyBorder="1" applyAlignment="1">
      <alignment horizontal="center" vertical="center"/>
    </xf>
    <xf numFmtId="168" fontId="25" fillId="2" borderId="9" xfId="0" applyNumberFormat="1" applyFont="1" applyFill="1" applyBorder="1" applyAlignment="1">
      <alignment horizontal="center" vertical="center"/>
    </xf>
    <xf numFmtId="0" fontId="4" fillId="3" borderId="1" xfId="0" applyFont="1" applyFill="1" applyBorder="1" applyAlignment="1" applyProtection="1">
      <alignment horizontal="center"/>
      <protection locked="0"/>
    </xf>
    <xf numFmtId="168" fontId="19" fillId="3" borderId="13" xfId="0" applyNumberFormat="1" applyFont="1" applyFill="1" applyBorder="1" applyAlignment="1" applyProtection="1">
      <alignment horizontal="left" vertical="center" indent="1"/>
      <protection locked="0"/>
    </xf>
    <xf numFmtId="168" fontId="19" fillId="3" borderId="2" xfId="0" applyNumberFormat="1" applyFont="1" applyFill="1" applyBorder="1" applyAlignment="1" applyProtection="1">
      <alignment horizontal="left" vertical="center" indent="1"/>
      <protection locked="0"/>
    </xf>
    <xf numFmtId="0" fontId="19" fillId="3" borderId="2" xfId="0" applyFont="1" applyFill="1" applyBorder="1" applyAlignment="1" applyProtection="1">
      <alignment horizontal="center" vertical="center"/>
      <protection locked="0"/>
    </xf>
    <xf numFmtId="0" fontId="19" fillId="3" borderId="14" xfId="0" applyFont="1" applyFill="1" applyBorder="1" applyAlignment="1" applyProtection="1">
      <alignment horizontal="center" vertical="center"/>
      <protection locked="0"/>
    </xf>
    <xf numFmtId="168" fontId="19" fillId="3" borderId="14" xfId="0" applyNumberFormat="1" applyFont="1" applyFill="1" applyBorder="1" applyAlignment="1" applyProtection="1">
      <alignment horizontal="left" vertical="center" indent="1"/>
      <protection locked="0"/>
    </xf>
    <xf numFmtId="168" fontId="23" fillId="3" borderId="2" xfId="0" applyNumberFormat="1" applyFont="1" applyFill="1" applyBorder="1" applyAlignment="1" applyProtection="1">
      <alignment horizontal="left" vertical="center" indent="1"/>
      <protection locked="0"/>
    </xf>
    <xf numFmtId="168" fontId="23" fillId="3" borderId="14" xfId="0" applyNumberFormat="1" applyFont="1" applyFill="1" applyBorder="1" applyAlignment="1" applyProtection="1">
      <alignment horizontal="left" vertical="center" indent="1"/>
      <protection locked="0"/>
    </xf>
    <xf numFmtId="0" fontId="4" fillId="3" borderId="5" xfId="0" applyFont="1" applyFill="1" applyBorder="1" applyAlignment="1">
      <alignment horizontal="left"/>
    </xf>
    <xf numFmtId="0" fontId="3" fillId="3" borderId="13" xfId="0" applyFont="1" applyFill="1" applyBorder="1" applyAlignment="1">
      <alignment horizontal="center"/>
    </xf>
    <xf numFmtId="0" fontId="3" fillId="3" borderId="2" xfId="0" applyFont="1" applyFill="1" applyBorder="1" applyAlignment="1">
      <alignment horizontal="center"/>
    </xf>
    <xf numFmtId="0" fontId="3" fillId="3" borderId="14" xfId="0" applyFont="1" applyFill="1" applyBorder="1" applyAlignment="1">
      <alignment horizontal="center"/>
    </xf>
    <xf numFmtId="0" fontId="4" fillId="3" borderId="11" xfId="0" applyFont="1" applyFill="1" applyBorder="1" applyAlignment="1">
      <alignment horizontal="left" wrapText="1"/>
    </xf>
    <xf numFmtId="0" fontId="4" fillId="3" borderId="12" xfId="0" applyFont="1" applyFill="1" applyBorder="1" applyAlignment="1">
      <alignment horizontal="left" wrapText="1"/>
    </xf>
    <xf numFmtId="0" fontId="4" fillId="3" borderId="0" xfId="0" applyFont="1" applyFill="1" applyAlignment="1">
      <alignment horizontal="left" wrapText="1"/>
    </xf>
    <xf numFmtId="0" fontId="4" fillId="3" borderId="5" xfId="0" applyFont="1" applyFill="1" applyBorder="1" applyAlignment="1">
      <alignment horizontal="left" wrapText="1"/>
    </xf>
    <xf numFmtId="0" fontId="89" fillId="3" borderId="20" xfId="0" applyFont="1" applyFill="1" applyBorder="1" applyAlignment="1" applyProtection="1">
      <alignment horizontal="left" vertical="center" indent="2"/>
      <protection locked="0"/>
    </xf>
    <xf numFmtId="0" fontId="89" fillId="3" borderId="21" xfId="0" applyFont="1" applyFill="1" applyBorder="1" applyAlignment="1" applyProtection="1">
      <alignment horizontal="left" vertical="center" indent="2"/>
      <protection locked="0"/>
    </xf>
    <xf numFmtId="0" fontId="89" fillId="3" borderId="22" xfId="0" applyFont="1" applyFill="1" applyBorder="1" applyAlignment="1" applyProtection="1">
      <alignment horizontal="left" vertical="center" indent="2"/>
      <protection locked="0"/>
    </xf>
    <xf numFmtId="0" fontId="4" fillId="3" borderId="0" xfId="0" applyFont="1" applyFill="1" applyAlignment="1">
      <alignment vertical="top" wrapText="1"/>
    </xf>
    <xf numFmtId="0" fontId="22" fillId="3" borderId="0" xfId="0" applyFont="1" applyFill="1" applyAlignment="1">
      <alignment vertical="top" wrapText="1"/>
    </xf>
    <xf numFmtId="0" fontId="22" fillId="3" borderId="5" xfId="0" applyFont="1" applyFill="1" applyBorder="1" applyAlignment="1">
      <alignment vertical="top" wrapText="1"/>
    </xf>
    <xf numFmtId="0" fontId="4" fillId="3" borderId="3" xfId="0" applyFont="1" applyFill="1" applyBorder="1" applyAlignment="1">
      <alignment horizontal="left" vertical="center" wrapText="1" indent="1"/>
    </xf>
    <xf numFmtId="0" fontId="4" fillId="3" borderId="11" xfId="0" applyFont="1" applyFill="1" applyBorder="1" applyAlignment="1">
      <alignment horizontal="left" vertical="center" wrapText="1" indent="1"/>
    </xf>
    <xf numFmtId="0" fontId="4" fillId="3" borderId="12" xfId="0" applyFont="1" applyFill="1" applyBorder="1" applyAlignment="1">
      <alignment horizontal="left" vertical="center" wrapText="1" indent="1"/>
    </xf>
    <xf numFmtId="0" fontId="3" fillId="3" borderId="0" xfId="0" applyFont="1" applyFill="1" applyAlignment="1">
      <alignment horizontal="left" vertical="top" wrapText="1"/>
    </xf>
    <xf numFmtId="0" fontId="3" fillId="3" borderId="0" xfId="0" applyFont="1" applyFill="1" applyAlignment="1">
      <alignment vertical="center" wrapText="1"/>
    </xf>
    <xf numFmtId="0" fontId="1" fillId="0" borderId="0" xfId="0" applyFont="1" applyAlignment="1">
      <alignment horizontal="right" indent="1"/>
    </xf>
    <xf numFmtId="0" fontId="4" fillId="3" borderId="0" xfId="0" applyFont="1" applyFill="1" applyAlignment="1">
      <alignment vertical="center"/>
    </xf>
    <xf numFmtId="0" fontId="4" fillId="3" borderId="0" xfId="0" applyFont="1" applyFill="1" applyAlignment="1">
      <alignment vertical="center" wrapText="1"/>
    </xf>
    <xf numFmtId="0" fontId="4" fillId="3" borderId="17" xfId="0" applyFont="1" applyFill="1" applyBorder="1" applyAlignment="1">
      <alignment horizontal="left" indent="1"/>
    </xf>
    <xf numFmtId="0" fontId="4" fillId="3" borderId="18" xfId="0" applyFont="1" applyFill="1" applyBorder="1" applyAlignment="1">
      <alignment horizontal="left" indent="1"/>
    </xf>
    <xf numFmtId="0" fontId="4" fillId="3" borderId="19" xfId="0" applyFont="1" applyFill="1" applyBorder="1" applyAlignment="1">
      <alignment horizontal="left" indent="1"/>
    </xf>
    <xf numFmtId="0" fontId="6" fillId="0" borderId="2" xfId="0" applyFont="1" applyBorder="1" applyAlignment="1">
      <alignment horizontal="center"/>
    </xf>
    <xf numFmtId="167" fontId="2" fillId="3" borderId="2" xfId="0" applyNumberFormat="1" applyFont="1" applyFill="1" applyBorder="1" applyAlignment="1">
      <alignment horizontal="left"/>
    </xf>
    <xf numFmtId="168" fontId="33" fillId="3" borderId="11" xfId="0" applyNumberFormat="1" applyFont="1" applyFill="1" applyBorder="1" applyAlignment="1">
      <alignment horizontal="center"/>
    </xf>
    <xf numFmtId="0" fontId="29" fillId="3" borderId="0" xfId="0" applyFont="1" applyFill="1" applyAlignment="1">
      <alignment horizontal="center" vertical="top"/>
    </xf>
    <xf numFmtId="0" fontId="32" fillId="3" borderId="25" xfId="0" applyFont="1" applyFill="1" applyBorder="1" applyAlignment="1">
      <alignment horizontal="center" vertical="top"/>
    </xf>
    <xf numFmtId="0" fontId="32" fillId="3" borderId="0" xfId="0" applyFont="1" applyFill="1" applyAlignment="1">
      <alignment horizontal="center" vertical="top"/>
    </xf>
    <xf numFmtId="0" fontId="26" fillId="3" borderId="0" xfId="0" applyFont="1" applyFill="1" applyAlignment="1">
      <alignment horizontal="right"/>
    </xf>
    <xf numFmtId="0" fontId="11" fillId="3" borderId="20" xfId="0" applyFont="1" applyFill="1" applyBorder="1" applyAlignment="1" applyProtection="1">
      <alignment horizontal="left" vertical="center"/>
      <protection locked="0"/>
    </xf>
    <xf numFmtId="0" fontId="11" fillId="3" borderId="21" xfId="0" applyFont="1" applyFill="1" applyBorder="1" applyAlignment="1" applyProtection="1">
      <alignment horizontal="left" vertical="center"/>
      <protection locked="0"/>
    </xf>
    <xf numFmtId="0" fontId="11" fillId="3" borderId="22" xfId="0" applyFont="1" applyFill="1" applyBorder="1" applyAlignment="1" applyProtection="1">
      <alignment horizontal="left" vertical="center"/>
      <protection locked="0"/>
    </xf>
    <xf numFmtId="0" fontId="11" fillId="3" borderId="13"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14" xfId="0" applyFont="1" applyFill="1" applyBorder="1" applyAlignment="1" applyProtection="1">
      <alignment horizontal="left" vertical="center"/>
      <protection locked="0"/>
    </xf>
    <xf numFmtId="0" fontId="19" fillId="3" borderId="20" xfId="0" applyFont="1" applyFill="1" applyBorder="1" applyAlignment="1" applyProtection="1">
      <alignment horizontal="left" vertical="center"/>
      <protection locked="0"/>
    </xf>
    <xf numFmtId="0" fontId="19" fillId="3" borderId="21" xfId="0" applyFont="1" applyFill="1" applyBorder="1" applyAlignment="1" applyProtection="1">
      <alignment horizontal="left" vertical="center"/>
      <protection locked="0"/>
    </xf>
    <xf numFmtId="0" fontId="19" fillId="3" borderId="22" xfId="0" applyFont="1" applyFill="1" applyBorder="1" applyAlignment="1" applyProtection="1">
      <alignment horizontal="left" vertical="center"/>
      <protection locked="0"/>
    </xf>
    <xf numFmtId="169" fontId="14" fillId="2" borderId="6" xfId="0" applyNumberFormat="1" applyFont="1" applyFill="1" applyBorder="1" applyAlignment="1">
      <alignment horizontal="center"/>
    </xf>
    <xf numFmtId="169" fontId="14" fillId="2" borderId="9" xfId="0" applyNumberFormat="1" applyFont="1" applyFill="1" applyBorder="1" applyAlignment="1">
      <alignment horizontal="center"/>
    </xf>
    <xf numFmtId="2" fontId="14" fillId="3" borderId="3" xfId="0" applyNumberFormat="1" applyFont="1" applyFill="1" applyBorder="1" applyAlignment="1">
      <alignment horizontal="center"/>
    </xf>
    <xf numFmtId="2" fontId="14" fillId="3" borderId="11" xfId="0" applyNumberFormat="1" applyFont="1" applyFill="1" applyBorder="1" applyAlignment="1">
      <alignment horizontal="center"/>
    </xf>
    <xf numFmtId="2" fontId="14" fillId="3" borderId="12" xfId="0" applyNumberFormat="1" applyFont="1" applyFill="1" applyBorder="1" applyAlignment="1">
      <alignment horizontal="center"/>
    </xf>
    <xf numFmtId="2" fontId="14" fillId="3" borderId="13" xfId="0" applyNumberFormat="1" applyFont="1" applyFill="1" applyBorder="1" applyAlignment="1">
      <alignment horizontal="center"/>
    </xf>
    <xf numFmtId="2" fontId="14" fillId="3" borderId="2" xfId="0" applyNumberFormat="1" applyFont="1" applyFill="1" applyBorder="1" applyAlignment="1">
      <alignment horizontal="center"/>
    </xf>
    <xf numFmtId="2" fontId="14" fillId="3" borderId="14" xfId="0" applyNumberFormat="1" applyFont="1" applyFill="1" applyBorder="1" applyAlignment="1">
      <alignment horizontal="center"/>
    </xf>
    <xf numFmtId="0" fontId="4" fillId="3" borderId="4" xfId="0" applyFont="1" applyFill="1" applyBorder="1" applyAlignment="1">
      <alignment horizontal="center" wrapText="1"/>
    </xf>
    <xf numFmtId="0" fontId="4" fillId="3" borderId="0" xfId="0" applyFont="1" applyFill="1" applyAlignment="1">
      <alignment horizontal="center" wrapText="1"/>
    </xf>
    <xf numFmtId="0" fontId="4" fillId="3" borderId="5" xfId="0" applyFont="1" applyFill="1" applyBorder="1" applyAlignment="1">
      <alignment horizontal="center" wrapText="1"/>
    </xf>
    <xf numFmtId="0" fontId="4" fillId="3" borderId="14" xfId="0" applyFont="1" applyFill="1" applyBorder="1" applyAlignment="1">
      <alignment horizontal="center" wrapText="1"/>
    </xf>
    <xf numFmtId="0" fontId="75" fillId="3" borderId="4" xfId="0" applyFont="1" applyFill="1" applyBorder="1" applyAlignment="1">
      <alignment horizontal="center" wrapText="1"/>
    </xf>
    <xf numFmtId="0" fontId="75" fillId="3" borderId="0" xfId="0" applyFont="1" applyFill="1" applyAlignment="1">
      <alignment horizontal="center" wrapText="1"/>
    </xf>
    <xf numFmtId="0" fontId="75" fillId="3" borderId="5" xfId="0" applyFont="1" applyFill="1" applyBorder="1" applyAlignment="1">
      <alignment horizontal="center" wrapText="1"/>
    </xf>
    <xf numFmtId="0" fontId="6" fillId="3" borderId="4" xfId="0" applyFont="1" applyFill="1" applyBorder="1" applyAlignment="1">
      <alignment horizontal="center"/>
    </xf>
    <xf numFmtId="0" fontId="6" fillId="3" borderId="13" xfId="0" applyFont="1" applyFill="1" applyBorder="1" applyAlignment="1">
      <alignment horizontal="center"/>
    </xf>
    <xf numFmtId="0" fontId="6" fillId="3" borderId="2" xfId="0" applyFont="1" applyFill="1" applyBorder="1" applyAlignment="1">
      <alignment horizontal="center"/>
    </xf>
    <xf numFmtId="0" fontId="6" fillId="3" borderId="14" xfId="0" applyFont="1" applyFill="1" applyBorder="1" applyAlignment="1">
      <alignment horizontal="center"/>
    </xf>
    <xf numFmtId="0" fontId="59" fillId="3" borderId="8" xfId="0" applyFont="1" applyFill="1" applyBorder="1" applyAlignment="1">
      <alignment horizontal="right" wrapText="1" indent="1"/>
    </xf>
    <xf numFmtId="0" fontId="59" fillId="3" borderId="6" xfId="0" applyFont="1" applyFill="1" applyBorder="1" applyAlignment="1">
      <alignment horizontal="right" wrapText="1" indent="1"/>
    </xf>
    <xf numFmtId="1" fontId="75" fillId="3" borderId="33" xfId="0" applyNumberFormat="1" applyFont="1" applyFill="1" applyBorder="1" applyAlignment="1">
      <alignment horizontal="center"/>
    </xf>
    <xf numFmtId="1" fontId="75" fillId="3" borderId="47" xfId="0" applyNumberFormat="1" applyFont="1" applyFill="1" applyBorder="1" applyAlignment="1">
      <alignment horizontal="center"/>
    </xf>
    <xf numFmtId="1" fontId="75" fillId="3" borderId="34" xfId="0" applyNumberFormat="1" applyFont="1" applyFill="1" applyBorder="1" applyAlignment="1">
      <alignment horizontal="center"/>
    </xf>
    <xf numFmtId="0" fontId="20" fillId="3" borderId="20" xfId="2" applyFont="1" applyFill="1" applyBorder="1" applyAlignment="1" applyProtection="1">
      <alignment horizontal="left" vertical="center" indent="1"/>
      <protection locked="0"/>
    </xf>
    <xf numFmtId="0" fontId="30" fillId="3" borderId="13" xfId="0" applyFont="1" applyFill="1" applyBorder="1" applyAlignment="1">
      <alignment horizontal="center"/>
    </xf>
    <xf numFmtId="0" fontId="30" fillId="3" borderId="2" xfId="0" applyFont="1" applyFill="1" applyBorder="1" applyAlignment="1">
      <alignment horizontal="center"/>
    </xf>
    <xf numFmtId="0" fontId="30" fillId="3" borderId="14" xfId="0" applyFont="1" applyFill="1" applyBorder="1" applyAlignment="1">
      <alignment horizontal="center"/>
    </xf>
    <xf numFmtId="0" fontId="41" fillId="3" borderId="11" xfId="0" applyFont="1" applyFill="1" applyBorder="1" applyAlignment="1">
      <alignment horizontal="center"/>
    </xf>
    <xf numFmtId="0" fontId="41" fillId="3" borderId="12" xfId="0" applyFont="1" applyFill="1" applyBorder="1" applyAlignment="1">
      <alignment horizontal="center"/>
    </xf>
    <xf numFmtId="0" fontId="5" fillId="3" borderId="0" xfId="0" applyFont="1" applyFill="1" applyAlignment="1">
      <alignment horizontal="left"/>
    </xf>
    <xf numFmtId="0" fontId="84" fillId="3" borderId="0" xfId="0" applyFont="1" applyFill="1" applyAlignment="1">
      <alignment horizontal="right"/>
    </xf>
    <xf numFmtId="0" fontId="85" fillId="3" borderId="0" xfId="0" applyFont="1" applyFill="1" applyAlignment="1">
      <alignment horizontal="center"/>
    </xf>
    <xf numFmtId="0" fontId="4" fillId="3" borderId="12" xfId="0" applyFont="1" applyFill="1" applyBorder="1" applyAlignment="1">
      <alignment horizontal="center" wrapText="1"/>
    </xf>
    <xf numFmtId="0" fontId="14" fillId="3" borderId="10" xfId="0" applyFont="1" applyFill="1" applyBorder="1" applyAlignment="1">
      <alignment horizontal="center"/>
    </xf>
    <xf numFmtId="0" fontId="14" fillId="2" borderId="10" xfId="0" applyFont="1" applyFill="1" applyBorder="1" applyAlignment="1">
      <alignment horizontal="center"/>
    </xf>
    <xf numFmtId="0" fontId="2" fillId="3" borderId="28" xfId="0" applyFont="1" applyFill="1" applyBorder="1" applyAlignment="1">
      <alignment horizontal="center"/>
    </xf>
    <xf numFmtId="0" fontId="14" fillId="3" borderId="4" xfId="0" applyFont="1" applyFill="1" applyBorder="1" applyAlignment="1">
      <alignment horizontal="center"/>
    </xf>
    <xf numFmtId="169" fontId="14" fillId="2" borderId="8" xfId="0" applyNumberFormat="1" applyFont="1" applyFill="1" applyBorder="1" applyAlignment="1">
      <alignment horizontal="center"/>
    </xf>
    <xf numFmtId="0" fontId="50" fillId="3" borderId="0" xfId="0" applyFont="1" applyFill="1" applyAlignment="1">
      <alignment horizontal="left"/>
    </xf>
    <xf numFmtId="0" fontId="21" fillId="3" borderId="25" xfId="0" applyFont="1" applyFill="1" applyBorder="1" applyAlignment="1">
      <alignment horizontal="center" wrapText="1"/>
    </xf>
    <xf numFmtId="0" fontId="37" fillId="3" borderId="2" xfId="0" applyFont="1" applyFill="1" applyBorder="1" applyAlignment="1">
      <alignment horizontal="right"/>
    </xf>
    <xf numFmtId="0" fontId="14" fillId="3" borderId="6" xfId="0" applyFont="1" applyFill="1" applyBorder="1" applyAlignment="1">
      <alignment horizontal="left" wrapText="1"/>
    </xf>
    <xf numFmtId="0" fontId="0" fillId="3" borderId="6" xfId="0" applyFill="1" applyBorder="1" applyAlignment="1">
      <alignment horizontal="left" wrapText="1"/>
    </xf>
    <xf numFmtId="0" fontId="14" fillId="3" borderId="1" xfId="0" applyFont="1" applyFill="1" applyBorder="1" applyAlignment="1">
      <alignment horizontal="center" wrapText="1"/>
    </xf>
    <xf numFmtId="0" fontId="14" fillId="3" borderId="1" xfId="0" applyFont="1" applyFill="1" applyBorder="1" applyAlignment="1">
      <alignment wrapText="1"/>
    </xf>
    <xf numFmtId="0" fontId="0" fillId="3" borderId="1" xfId="0" applyFill="1" applyBorder="1" applyAlignment="1">
      <alignment wrapText="1"/>
    </xf>
    <xf numFmtId="0" fontId="14" fillId="3" borderId="0" xfId="0" applyFont="1" applyFill="1" applyAlignment="1">
      <alignment horizontal="left"/>
    </xf>
    <xf numFmtId="2" fontId="2" fillId="3" borderId="3" xfId="0" applyNumberFormat="1" applyFont="1" applyFill="1" applyBorder="1" applyAlignment="1">
      <alignment horizontal="center"/>
    </xf>
    <xf numFmtId="2" fontId="2" fillId="3" borderId="11" xfId="0" applyNumberFormat="1" applyFont="1" applyFill="1" applyBorder="1" applyAlignment="1">
      <alignment horizontal="center"/>
    </xf>
    <xf numFmtId="2" fontId="2" fillId="3" borderId="12" xfId="0" applyNumberFormat="1" applyFont="1" applyFill="1" applyBorder="1" applyAlignment="1">
      <alignment horizontal="center"/>
    </xf>
    <xf numFmtId="2" fontId="2" fillId="3" borderId="13" xfId="0" applyNumberFormat="1" applyFont="1" applyFill="1" applyBorder="1" applyAlignment="1">
      <alignment horizontal="center"/>
    </xf>
    <xf numFmtId="2" fontId="2" fillId="3" borderId="2" xfId="0" applyNumberFormat="1" applyFont="1" applyFill="1" applyBorder="1" applyAlignment="1">
      <alignment horizontal="center"/>
    </xf>
    <xf numFmtId="2" fontId="2" fillId="3" borderId="14" xfId="0" applyNumberFormat="1" applyFont="1" applyFill="1" applyBorder="1" applyAlignment="1">
      <alignment horizontal="center"/>
    </xf>
    <xf numFmtId="0" fontId="37" fillId="2" borderId="6" xfId="0" applyFont="1" applyFill="1" applyBorder="1"/>
    <xf numFmtId="0" fontId="37" fillId="2" borderId="9" xfId="0" applyFont="1" applyFill="1" applyBorder="1"/>
    <xf numFmtId="0" fontId="14" fillId="3" borderId="5" xfId="0" applyFont="1" applyFill="1" applyBorder="1" applyAlignment="1">
      <alignment horizontal="left" wrapText="1"/>
    </xf>
    <xf numFmtId="0" fontId="25" fillId="3" borderId="3" xfId="0" applyFont="1" applyFill="1" applyBorder="1" applyAlignment="1">
      <alignment horizontal="center"/>
    </xf>
    <xf numFmtId="0" fontId="41" fillId="3" borderId="47" xfId="0" applyFont="1" applyFill="1" applyBorder="1" applyAlignment="1" applyProtection="1">
      <alignment horizontal="center"/>
      <protection locked="0"/>
    </xf>
    <xf numFmtId="169" fontId="25" fillId="2" borderId="27" xfId="0" applyNumberFormat="1" applyFont="1" applyFill="1" applyBorder="1" applyAlignment="1">
      <alignment horizontal="center"/>
    </xf>
    <xf numFmtId="169" fontId="25" fillId="2" borderId="3" xfId="0" applyNumberFormat="1" applyFont="1" applyFill="1" applyBorder="1" applyAlignment="1">
      <alignment horizontal="center"/>
    </xf>
    <xf numFmtId="169" fontId="25" fillId="2" borderId="26" xfId="0" applyNumberFormat="1" applyFont="1" applyFill="1" applyBorder="1" applyAlignment="1">
      <alignment horizontal="center"/>
    </xf>
    <xf numFmtId="169" fontId="25" fillId="2" borderId="13" xfId="0" applyNumberFormat="1" applyFont="1" applyFill="1" applyBorder="1" applyAlignment="1">
      <alignment horizontal="center"/>
    </xf>
    <xf numFmtId="0" fontId="52" fillId="3" borderId="41" xfId="0" applyFont="1" applyFill="1" applyBorder="1" applyAlignment="1" applyProtection="1">
      <alignment horizontal="center"/>
      <protection locked="0"/>
    </xf>
    <xf numFmtId="0" fontId="52" fillId="3" borderId="42" xfId="0" applyFont="1" applyFill="1" applyBorder="1" applyAlignment="1" applyProtection="1">
      <alignment horizontal="center"/>
      <protection locked="0"/>
    </xf>
    <xf numFmtId="0" fontId="52" fillId="3" borderId="43" xfId="0" applyFont="1" applyFill="1" applyBorder="1" applyAlignment="1" applyProtection="1">
      <alignment horizontal="center"/>
      <protection locked="0"/>
    </xf>
    <xf numFmtId="0" fontId="52" fillId="3" borderId="38" xfId="0" applyFont="1" applyFill="1" applyBorder="1" applyAlignment="1" applyProtection="1">
      <alignment horizontal="center"/>
      <protection locked="0"/>
    </xf>
    <xf numFmtId="0" fontId="52" fillId="3" borderId="39" xfId="0" applyFont="1" applyFill="1" applyBorder="1" applyAlignment="1" applyProtection="1">
      <alignment horizontal="center"/>
      <protection locked="0"/>
    </xf>
    <xf numFmtId="0" fontId="52" fillId="3" borderId="40" xfId="0" applyFont="1" applyFill="1" applyBorder="1" applyAlignment="1" applyProtection="1">
      <alignment horizontal="center"/>
      <protection locked="0"/>
    </xf>
    <xf numFmtId="0" fontId="90" fillId="3" borderId="49" xfId="0" applyFont="1" applyFill="1" applyBorder="1" applyAlignment="1">
      <alignment horizontal="center" wrapText="1"/>
    </xf>
    <xf numFmtId="0" fontId="4" fillId="3" borderId="33" xfId="0" applyFont="1" applyFill="1" applyBorder="1" applyAlignment="1" applyProtection="1">
      <alignment horizontal="left"/>
      <protection locked="0"/>
    </xf>
    <xf numFmtId="0" fontId="4" fillId="3" borderId="47" xfId="0" applyFont="1" applyFill="1" applyBorder="1" applyAlignment="1" applyProtection="1">
      <alignment horizontal="left"/>
      <protection locked="0"/>
    </xf>
    <xf numFmtId="0" fontId="4" fillId="3" borderId="34" xfId="0" applyFont="1" applyFill="1" applyBorder="1" applyAlignment="1" applyProtection="1">
      <alignment horizontal="left"/>
      <protection locked="0"/>
    </xf>
    <xf numFmtId="169" fontId="25" fillId="3" borderId="27" xfId="0" applyNumberFormat="1" applyFont="1" applyFill="1" applyBorder="1" applyAlignment="1">
      <alignment horizontal="center"/>
    </xf>
    <xf numFmtId="169" fontId="25" fillId="3" borderId="3" xfId="0" applyNumberFormat="1" applyFont="1" applyFill="1" applyBorder="1" applyAlignment="1">
      <alignment horizontal="center"/>
    </xf>
    <xf numFmtId="169" fontId="25" fillId="3" borderId="26" xfId="0" applyNumberFormat="1" applyFont="1" applyFill="1" applyBorder="1" applyAlignment="1">
      <alignment horizontal="center"/>
    </xf>
    <xf numFmtId="169" fontId="25" fillId="3" borderId="13" xfId="0" applyNumberFormat="1" applyFont="1" applyFill="1" applyBorder="1" applyAlignment="1">
      <alignment horizontal="center"/>
    </xf>
    <xf numFmtId="2" fontId="42" fillId="3" borderId="3" xfId="0" applyNumberFormat="1" applyFont="1" applyFill="1" applyBorder="1" applyAlignment="1">
      <alignment horizontal="center"/>
    </xf>
    <xf numFmtId="2" fontId="42" fillId="3" borderId="11" xfId="0" applyNumberFormat="1" applyFont="1" applyFill="1" applyBorder="1" applyAlignment="1">
      <alignment horizontal="center"/>
    </xf>
    <xf numFmtId="2" fontId="42" fillId="3" borderId="12" xfId="0" applyNumberFormat="1" applyFont="1" applyFill="1" applyBorder="1" applyAlignment="1">
      <alignment horizontal="center"/>
    </xf>
    <xf numFmtId="2" fontId="42" fillId="3" borderId="13" xfId="0" applyNumberFormat="1" applyFont="1" applyFill="1" applyBorder="1" applyAlignment="1">
      <alignment horizontal="center"/>
    </xf>
    <xf numFmtId="2" fontId="42" fillId="3" borderId="2" xfId="0" applyNumberFormat="1" applyFont="1" applyFill="1" applyBorder="1" applyAlignment="1">
      <alignment horizontal="center"/>
    </xf>
    <xf numFmtId="2" fontId="42" fillId="3" borderId="14" xfId="0" applyNumberFormat="1" applyFont="1" applyFill="1" applyBorder="1" applyAlignment="1">
      <alignment horizontal="center"/>
    </xf>
    <xf numFmtId="0" fontId="50" fillId="3" borderId="9" xfId="0" applyFont="1" applyFill="1" applyBorder="1" applyAlignment="1">
      <alignment horizontal="center"/>
    </xf>
    <xf numFmtId="169" fontId="50" fillId="2" borderId="10" xfId="0" applyNumberFormat="1" applyFont="1" applyFill="1" applyBorder="1" applyAlignment="1">
      <alignment horizontal="center"/>
    </xf>
    <xf numFmtId="169" fontId="50" fillId="2" borderId="8" xfId="0" applyNumberFormat="1" applyFont="1" applyFill="1" applyBorder="1" applyAlignment="1">
      <alignment horizontal="center"/>
    </xf>
    <xf numFmtId="0" fontId="41" fillId="3" borderId="35" xfId="0" applyFont="1" applyFill="1" applyBorder="1" applyAlignment="1" applyProtection="1">
      <alignment horizontal="center"/>
      <protection locked="0"/>
    </xf>
    <xf numFmtId="0" fontId="41" fillId="3" borderId="36" xfId="0" applyFont="1" applyFill="1" applyBorder="1" applyAlignment="1" applyProtection="1">
      <alignment horizontal="center"/>
      <protection locked="0"/>
    </xf>
    <xf numFmtId="0" fontId="41" fillId="3" borderId="37" xfId="0" applyFont="1" applyFill="1" applyBorder="1" applyAlignment="1" applyProtection="1">
      <alignment horizontal="center"/>
      <protection locked="0"/>
    </xf>
  </cellXfs>
  <cellStyles count="4">
    <cellStyle name="Comma" xfId="1" builtinId="3"/>
    <cellStyle name="Currency" xfId="3" builtinId="4"/>
    <cellStyle name="Hyperlink" xfId="2" builtinId="8"/>
    <cellStyle name="Normal" xfId="0" builtinId="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21</xdr:col>
      <xdr:colOff>133351</xdr:colOff>
      <xdr:row>46</xdr:row>
      <xdr:rowOff>133350</xdr:rowOff>
    </xdr:from>
    <xdr:to>
      <xdr:col>24</xdr:col>
      <xdr:colOff>257175</xdr:colOff>
      <xdr:row>48</xdr:row>
      <xdr:rowOff>66675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734051" y="9277350"/>
          <a:ext cx="923924" cy="40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BU-418-3/17</a:t>
          </a:r>
        </a:p>
      </xdr:txBody>
    </xdr:sp>
    <xdr:clientData/>
  </xdr:twoCellAnchor>
  <mc:AlternateContent xmlns:mc="http://schemas.openxmlformats.org/markup-compatibility/2006">
    <mc:Choice xmlns:a14="http://schemas.microsoft.com/office/drawing/2010/main" Requires="a14">
      <xdr:twoCellAnchor editAs="oneCell">
        <xdr:from>
          <xdr:col>0</xdr:col>
          <xdr:colOff>38100</xdr:colOff>
          <xdr:row>17</xdr:row>
          <xdr:rowOff>47625</xdr:rowOff>
        </xdr:from>
        <xdr:to>
          <xdr:col>1</xdr:col>
          <xdr:colOff>19050</xdr:colOff>
          <xdr:row>17</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47625</xdr:rowOff>
        </xdr:from>
        <xdr:to>
          <xdr:col>6</xdr:col>
          <xdr:colOff>19050</xdr:colOff>
          <xdr:row>17</xdr:row>
          <xdr:rowOff>209550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17</xdr:row>
          <xdr:rowOff>47625</xdr:rowOff>
        </xdr:from>
        <xdr:to>
          <xdr:col>13</xdr:col>
          <xdr:colOff>28575</xdr:colOff>
          <xdr:row>17</xdr:row>
          <xdr:rowOff>209550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17</xdr:row>
          <xdr:rowOff>47625</xdr:rowOff>
        </xdr:from>
        <xdr:to>
          <xdr:col>18</xdr:col>
          <xdr:colOff>19050</xdr:colOff>
          <xdr:row>17</xdr:row>
          <xdr:rowOff>209550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17</xdr:row>
          <xdr:rowOff>47625</xdr:rowOff>
        </xdr:from>
        <xdr:to>
          <xdr:col>22</xdr:col>
          <xdr:colOff>19050</xdr:colOff>
          <xdr:row>17</xdr:row>
          <xdr:rowOff>209550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xdr:row>
          <xdr:rowOff>57150</xdr:rowOff>
        </xdr:from>
        <xdr:to>
          <xdr:col>9</xdr:col>
          <xdr:colOff>57150</xdr:colOff>
          <xdr:row>23</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23</xdr:row>
          <xdr:rowOff>57150</xdr:rowOff>
        </xdr:from>
        <xdr:to>
          <xdr:col>15</xdr:col>
          <xdr:colOff>19050</xdr:colOff>
          <xdr:row>23</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61</xdr:row>
          <xdr:rowOff>66675</xdr:rowOff>
        </xdr:from>
        <xdr:to>
          <xdr:col>20</xdr:col>
          <xdr:colOff>57150</xdr:colOff>
          <xdr:row>61</xdr:row>
          <xdr:rowOff>285750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61</xdr:row>
          <xdr:rowOff>66675</xdr:rowOff>
        </xdr:from>
        <xdr:to>
          <xdr:col>23</xdr:col>
          <xdr:colOff>57150</xdr:colOff>
          <xdr:row>61</xdr:row>
          <xdr:rowOff>285750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62</xdr:row>
          <xdr:rowOff>19050</xdr:rowOff>
        </xdr:from>
        <xdr:to>
          <xdr:col>20</xdr:col>
          <xdr:colOff>57150</xdr:colOff>
          <xdr:row>62</xdr:row>
          <xdr:rowOff>180975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62</xdr:row>
          <xdr:rowOff>19050</xdr:rowOff>
        </xdr:from>
        <xdr:to>
          <xdr:col>23</xdr:col>
          <xdr:colOff>57150</xdr:colOff>
          <xdr:row>62</xdr:row>
          <xdr:rowOff>180975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70</xdr:row>
          <xdr:rowOff>114300</xdr:rowOff>
        </xdr:from>
        <xdr:to>
          <xdr:col>20</xdr:col>
          <xdr:colOff>57150</xdr:colOff>
          <xdr:row>70</xdr:row>
          <xdr:rowOff>333375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70</xdr:row>
          <xdr:rowOff>114300</xdr:rowOff>
        </xdr:from>
        <xdr:to>
          <xdr:col>23</xdr:col>
          <xdr:colOff>57150</xdr:colOff>
          <xdr:row>70</xdr:row>
          <xdr:rowOff>333375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72</xdr:row>
          <xdr:rowOff>47625</xdr:rowOff>
        </xdr:from>
        <xdr:to>
          <xdr:col>20</xdr:col>
          <xdr:colOff>57150</xdr:colOff>
          <xdr:row>73</xdr:row>
          <xdr:rowOff>209550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72</xdr:row>
          <xdr:rowOff>47625</xdr:rowOff>
        </xdr:from>
        <xdr:to>
          <xdr:col>23</xdr:col>
          <xdr:colOff>57150</xdr:colOff>
          <xdr:row>73</xdr:row>
          <xdr:rowOff>209550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73</xdr:row>
          <xdr:rowOff>457200</xdr:rowOff>
        </xdr:from>
        <xdr:to>
          <xdr:col>20</xdr:col>
          <xdr:colOff>57150</xdr:colOff>
          <xdr:row>75</xdr:row>
          <xdr:rowOff>219075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73</xdr:row>
          <xdr:rowOff>457200</xdr:rowOff>
        </xdr:from>
        <xdr:to>
          <xdr:col>23</xdr:col>
          <xdr:colOff>57150</xdr:colOff>
          <xdr:row>75</xdr:row>
          <xdr:rowOff>219075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70</xdr:row>
          <xdr:rowOff>609600</xdr:rowOff>
        </xdr:from>
        <xdr:to>
          <xdr:col>20</xdr:col>
          <xdr:colOff>57150</xdr:colOff>
          <xdr:row>71</xdr:row>
          <xdr:rowOff>171450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70</xdr:row>
          <xdr:rowOff>619125</xdr:rowOff>
        </xdr:from>
        <xdr:to>
          <xdr:col>23</xdr:col>
          <xdr:colOff>57150</xdr:colOff>
          <xdr:row>71</xdr:row>
          <xdr:rowOff>180975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76</xdr:row>
          <xdr:rowOff>19050</xdr:rowOff>
        </xdr:from>
        <xdr:to>
          <xdr:col>20</xdr:col>
          <xdr:colOff>57150</xdr:colOff>
          <xdr:row>77</xdr:row>
          <xdr:rowOff>152400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76</xdr:row>
          <xdr:rowOff>19050</xdr:rowOff>
        </xdr:from>
        <xdr:to>
          <xdr:col>23</xdr:col>
          <xdr:colOff>57150</xdr:colOff>
          <xdr:row>77</xdr:row>
          <xdr:rowOff>152400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109</xdr:row>
          <xdr:rowOff>9525</xdr:rowOff>
        </xdr:from>
        <xdr:to>
          <xdr:col>2</xdr:col>
          <xdr:colOff>57150</xdr:colOff>
          <xdr:row>110</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110</xdr:row>
          <xdr:rowOff>0</xdr:rowOff>
        </xdr:from>
        <xdr:to>
          <xdr:col>2</xdr:col>
          <xdr:colOff>57150</xdr:colOff>
          <xdr:row>111</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111</xdr:row>
          <xdr:rowOff>0</xdr:rowOff>
        </xdr:from>
        <xdr:to>
          <xdr:col>2</xdr:col>
          <xdr:colOff>57150</xdr:colOff>
          <xdr:row>112</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112</xdr:row>
          <xdr:rowOff>0</xdr:rowOff>
        </xdr:from>
        <xdr:to>
          <xdr:col>2</xdr:col>
          <xdr:colOff>57150</xdr:colOff>
          <xdr:row>113</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109</xdr:row>
          <xdr:rowOff>9525</xdr:rowOff>
        </xdr:from>
        <xdr:to>
          <xdr:col>10</xdr:col>
          <xdr:colOff>57150</xdr:colOff>
          <xdr:row>110</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110</xdr:row>
          <xdr:rowOff>9525</xdr:rowOff>
        </xdr:from>
        <xdr:to>
          <xdr:col>10</xdr:col>
          <xdr:colOff>57150</xdr:colOff>
          <xdr:row>111</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111</xdr:row>
          <xdr:rowOff>0</xdr:rowOff>
        </xdr:from>
        <xdr:to>
          <xdr:col>10</xdr:col>
          <xdr:colOff>57150</xdr:colOff>
          <xdr:row>112</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112</xdr:row>
          <xdr:rowOff>0</xdr:rowOff>
        </xdr:from>
        <xdr:to>
          <xdr:col>10</xdr:col>
          <xdr:colOff>57150</xdr:colOff>
          <xdr:row>113</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109</xdr:row>
          <xdr:rowOff>0</xdr:rowOff>
        </xdr:from>
        <xdr:to>
          <xdr:col>18</xdr:col>
          <xdr:colOff>57150</xdr:colOff>
          <xdr:row>110</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110</xdr:row>
          <xdr:rowOff>0</xdr:rowOff>
        </xdr:from>
        <xdr:to>
          <xdr:col>18</xdr:col>
          <xdr:colOff>57150</xdr:colOff>
          <xdr:row>111</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111</xdr:row>
          <xdr:rowOff>0</xdr:rowOff>
        </xdr:from>
        <xdr:to>
          <xdr:col>18</xdr:col>
          <xdr:colOff>57150</xdr:colOff>
          <xdr:row>112</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112</xdr:row>
          <xdr:rowOff>0</xdr:rowOff>
        </xdr:from>
        <xdr:to>
          <xdr:col>18</xdr:col>
          <xdr:colOff>57150</xdr:colOff>
          <xdr:row>113</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121</xdr:row>
          <xdr:rowOff>0</xdr:rowOff>
        </xdr:from>
        <xdr:to>
          <xdr:col>2</xdr:col>
          <xdr:colOff>19050</xdr:colOff>
          <xdr:row>122</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126</xdr:row>
          <xdr:rowOff>66675</xdr:rowOff>
        </xdr:from>
        <xdr:to>
          <xdr:col>2</xdr:col>
          <xdr:colOff>19050</xdr:colOff>
          <xdr:row>127</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133</xdr:row>
          <xdr:rowOff>0</xdr:rowOff>
        </xdr:from>
        <xdr:to>
          <xdr:col>2</xdr:col>
          <xdr:colOff>19050</xdr:colOff>
          <xdr:row>134</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155</xdr:row>
          <xdr:rowOff>9525</xdr:rowOff>
        </xdr:from>
        <xdr:to>
          <xdr:col>2</xdr:col>
          <xdr:colOff>47625</xdr:colOff>
          <xdr:row>155</xdr:row>
          <xdr:rowOff>228600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155</xdr:row>
          <xdr:rowOff>19050</xdr:rowOff>
        </xdr:from>
        <xdr:to>
          <xdr:col>9</xdr:col>
          <xdr:colOff>28575</xdr:colOff>
          <xdr:row>155</xdr:row>
          <xdr:rowOff>238125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155</xdr:row>
          <xdr:rowOff>0</xdr:rowOff>
        </xdr:from>
        <xdr:to>
          <xdr:col>16</xdr:col>
          <xdr:colOff>47625</xdr:colOff>
          <xdr:row>155</xdr:row>
          <xdr:rowOff>219075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176</xdr:row>
          <xdr:rowOff>0</xdr:rowOff>
        </xdr:from>
        <xdr:to>
          <xdr:col>2</xdr:col>
          <xdr:colOff>28575</xdr:colOff>
          <xdr:row>177</xdr:row>
          <xdr:rowOff>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180</xdr:row>
          <xdr:rowOff>0</xdr:rowOff>
        </xdr:from>
        <xdr:to>
          <xdr:col>2</xdr:col>
          <xdr:colOff>28575</xdr:colOff>
          <xdr:row>180</xdr:row>
          <xdr:rowOff>171450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202</xdr:row>
          <xdr:rowOff>9525</xdr:rowOff>
        </xdr:from>
        <xdr:to>
          <xdr:col>5</xdr:col>
          <xdr:colOff>28575</xdr:colOff>
          <xdr:row>203</xdr:row>
          <xdr:rowOff>9525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202</xdr:row>
          <xdr:rowOff>9525</xdr:rowOff>
        </xdr:from>
        <xdr:to>
          <xdr:col>10</xdr:col>
          <xdr:colOff>28575</xdr:colOff>
          <xdr:row>203</xdr:row>
          <xdr:rowOff>9525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204</xdr:row>
          <xdr:rowOff>9525</xdr:rowOff>
        </xdr:from>
        <xdr:to>
          <xdr:col>6</xdr:col>
          <xdr:colOff>28575</xdr:colOff>
          <xdr:row>205</xdr:row>
          <xdr:rowOff>9525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204</xdr:row>
          <xdr:rowOff>9525</xdr:rowOff>
        </xdr:from>
        <xdr:to>
          <xdr:col>9</xdr:col>
          <xdr:colOff>28575</xdr:colOff>
          <xdr:row>205</xdr:row>
          <xdr:rowOff>9525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204</xdr:row>
          <xdr:rowOff>9525</xdr:rowOff>
        </xdr:from>
        <xdr:to>
          <xdr:col>13</xdr:col>
          <xdr:colOff>28575</xdr:colOff>
          <xdr:row>205</xdr:row>
          <xdr:rowOff>9525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204</xdr:row>
          <xdr:rowOff>9525</xdr:rowOff>
        </xdr:from>
        <xdr:to>
          <xdr:col>17</xdr:col>
          <xdr:colOff>28575</xdr:colOff>
          <xdr:row>205</xdr:row>
          <xdr:rowOff>9525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208</xdr:row>
          <xdr:rowOff>38100</xdr:rowOff>
        </xdr:from>
        <xdr:to>
          <xdr:col>19</xdr:col>
          <xdr:colOff>66675</xdr:colOff>
          <xdr:row>209</xdr:row>
          <xdr:rowOff>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208</xdr:row>
          <xdr:rowOff>38100</xdr:rowOff>
        </xdr:from>
        <xdr:to>
          <xdr:col>21</xdr:col>
          <xdr:colOff>66675</xdr:colOff>
          <xdr:row>209</xdr:row>
          <xdr:rowOff>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216</xdr:row>
          <xdr:rowOff>9525</xdr:rowOff>
        </xdr:from>
        <xdr:to>
          <xdr:col>10</xdr:col>
          <xdr:colOff>247650</xdr:colOff>
          <xdr:row>216</xdr:row>
          <xdr:rowOff>171450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216</xdr:row>
          <xdr:rowOff>9525</xdr:rowOff>
        </xdr:from>
        <xdr:to>
          <xdr:col>12</xdr:col>
          <xdr:colOff>228600</xdr:colOff>
          <xdr:row>216</xdr:row>
          <xdr:rowOff>171450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333375</xdr:colOff>
          <xdr:row>216</xdr:row>
          <xdr:rowOff>9525</xdr:rowOff>
        </xdr:from>
        <xdr:to>
          <xdr:col>15</xdr:col>
          <xdr:colOff>19050</xdr:colOff>
          <xdr:row>216</xdr:row>
          <xdr:rowOff>171450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219</xdr:row>
          <xdr:rowOff>66675</xdr:rowOff>
        </xdr:from>
        <xdr:to>
          <xdr:col>22</xdr:col>
          <xdr:colOff>228600</xdr:colOff>
          <xdr:row>219</xdr:row>
          <xdr:rowOff>285750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1100" b="0" i="0" u="none" strike="noStrike" baseline="0">
                  <a:solidFill>
                    <a:srgbClr val="000000"/>
                  </a:solidFill>
                  <a:latin typeface="Calibri"/>
                  <a:ea typeface="Calibri"/>
                  <a:cs typeface="Calibri"/>
                </a:rPr>
                <a:t>  CAN/BNQ 3680-600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247</xdr:row>
          <xdr:rowOff>19050</xdr:rowOff>
        </xdr:from>
        <xdr:to>
          <xdr:col>21</xdr:col>
          <xdr:colOff>66675</xdr:colOff>
          <xdr:row>247</xdr:row>
          <xdr:rowOff>180975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247</xdr:row>
          <xdr:rowOff>19050</xdr:rowOff>
        </xdr:from>
        <xdr:to>
          <xdr:col>23</xdr:col>
          <xdr:colOff>66675</xdr:colOff>
          <xdr:row>247</xdr:row>
          <xdr:rowOff>180975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267</xdr:row>
          <xdr:rowOff>28575</xdr:rowOff>
        </xdr:from>
        <xdr:to>
          <xdr:col>6</xdr:col>
          <xdr:colOff>47625</xdr:colOff>
          <xdr:row>267</xdr:row>
          <xdr:rowOff>190500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267</xdr:row>
          <xdr:rowOff>28575</xdr:rowOff>
        </xdr:from>
        <xdr:to>
          <xdr:col>8</xdr:col>
          <xdr:colOff>57150</xdr:colOff>
          <xdr:row>267</xdr:row>
          <xdr:rowOff>190500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349</xdr:row>
          <xdr:rowOff>0</xdr:rowOff>
        </xdr:from>
        <xdr:to>
          <xdr:col>2</xdr:col>
          <xdr:colOff>76200</xdr:colOff>
          <xdr:row>349</xdr:row>
          <xdr:rowOff>161925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350</xdr:row>
          <xdr:rowOff>0</xdr:rowOff>
        </xdr:from>
        <xdr:to>
          <xdr:col>2</xdr:col>
          <xdr:colOff>76200</xdr:colOff>
          <xdr:row>350</xdr:row>
          <xdr:rowOff>161925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349</xdr:row>
          <xdr:rowOff>0</xdr:rowOff>
        </xdr:from>
        <xdr:to>
          <xdr:col>14</xdr:col>
          <xdr:colOff>19050</xdr:colOff>
          <xdr:row>349</xdr:row>
          <xdr:rowOff>161925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350</xdr:row>
          <xdr:rowOff>9525</xdr:rowOff>
        </xdr:from>
        <xdr:to>
          <xdr:col>14</xdr:col>
          <xdr:colOff>19050</xdr:colOff>
          <xdr:row>350</xdr:row>
          <xdr:rowOff>180975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349</xdr:row>
          <xdr:rowOff>9525</xdr:rowOff>
        </xdr:from>
        <xdr:to>
          <xdr:col>16</xdr:col>
          <xdr:colOff>57150</xdr:colOff>
          <xdr:row>349</xdr:row>
          <xdr:rowOff>180975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350</xdr:row>
          <xdr:rowOff>0</xdr:rowOff>
        </xdr:from>
        <xdr:to>
          <xdr:col>16</xdr:col>
          <xdr:colOff>57150</xdr:colOff>
          <xdr:row>350</xdr:row>
          <xdr:rowOff>161925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291</xdr:row>
          <xdr:rowOff>9525</xdr:rowOff>
        </xdr:from>
        <xdr:to>
          <xdr:col>17</xdr:col>
          <xdr:colOff>47625</xdr:colOff>
          <xdr:row>292</xdr:row>
          <xdr:rowOff>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291</xdr:row>
          <xdr:rowOff>9525</xdr:rowOff>
        </xdr:from>
        <xdr:to>
          <xdr:col>20</xdr:col>
          <xdr:colOff>47625</xdr:colOff>
          <xdr:row>292</xdr:row>
          <xdr:rowOff>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291</xdr:row>
          <xdr:rowOff>9525</xdr:rowOff>
        </xdr:from>
        <xdr:to>
          <xdr:col>15</xdr:col>
          <xdr:colOff>38100</xdr:colOff>
          <xdr:row>292</xdr:row>
          <xdr:rowOff>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307</xdr:row>
          <xdr:rowOff>0</xdr:rowOff>
        </xdr:from>
        <xdr:to>
          <xdr:col>4</xdr:col>
          <xdr:colOff>19050</xdr:colOff>
          <xdr:row>307</xdr:row>
          <xdr:rowOff>142875</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307</xdr:row>
          <xdr:rowOff>0</xdr:rowOff>
        </xdr:from>
        <xdr:to>
          <xdr:col>6</xdr:col>
          <xdr:colOff>76200</xdr:colOff>
          <xdr:row>307</xdr:row>
          <xdr:rowOff>161925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306</xdr:row>
          <xdr:rowOff>171450</xdr:rowOff>
        </xdr:from>
        <xdr:to>
          <xdr:col>12</xdr:col>
          <xdr:colOff>0</xdr:colOff>
          <xdr:row>308</xdr:row>
          <xdr:rowOff>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307</xdr:row>
          <xdr:rowOff>9525</xdr:rowOff>
        </xdr:from>
        <xdr:to>
          <xdr:col>13</xdr:col>
          <xdr:colOff>276225</xdr:colOff>
          <xdr:row>308</xdr:row>
          <xdr:rowOff>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305</xdr:row>
          <xdr:rowOff>38100</xdr:rowOff>
        </xdr:from>
        <xdr:to>
          <xdr:col>17</xdr:col>
          <xdr:colOff>257175</xdr:colOff>
          <xdr:row>306</xdr:row>
          <xdr:rowOff>9525</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57150</xdr:colOff>
          <xdr:row>307</xdr:row>
          <xdr:rowOff>0</xdr:rowOff>
        </xdr:from>
        <xdr:to>
          <xdr:col>17</xdr:col>
          <xdr:colOff>247650</xdr:colOff>
          <xdr:row>308</xdr:row>
          <xdr:rowOff>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313</xdr:row>
          <xdr:rowOff>28575</xdr:rowOff>
        </xdr:from>
        <xdr:to>
          <xdr:col>2</xdr:col>
          <xdr:colOff>66675</xdr:colOff>
          <xdr:row>314</xdr:row>
          <xdr:rowOff>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313</xdr:row>
          <xdr:rowOff>28575</xdr:rowOff>
        </xdr:from>
        <xdr:to>
          <xdr:col>10</xdr:col>
          <xdr:colOff>66675</xdr:colOff>
          <xdr:row>314</xdr:row>
          <xdr:rowOff>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313</xdr:row>
          <xdr:rowOff>28575</xdr:rowOff>
        </xdr:from>
        <xdr:to>
          <xdr:col>16</xdr:col>
          <xdr:colOff>66675</xdr:colOff>
          <xdr:row>314</xdr:row>
          <xdr:rowOff>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329</xdr:row>
          <xdr:rowOff>47625</xdr:rowOff>
        </xdr:from>
        <xdr:to>
          <xdr:col>2</xdr:col>
          <xdr:colOff>9525</xdr:colOff>
          <xdr:row>330</xdr:row>
          <xdr:rowOff>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330</xdr:row>
          <xdr:rowOff>47625</xdr:rowOff>
        </xdr:from>
        <xdr:to>
          <xdr:col>2</xdr:col>
          <xdr:colOff>9525</xdr:colOff>
          <xdr:row>330</xdr:row>
          <xdr:rowOff>209550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331</xdr:row>
          <xdr:rowOff>19050</xdr:rowOff>
        </xdr:from>
        <xdr:to>
          <xdr:col>2</xdr:col>
          <xdr:colOff>9525</xdr:colOff>
          <xdr:row>332</xdr:row>
          <xdr:rowOff>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332</xdr:row>
          <xdr:rowOff>57150</xdr:rowOff>
        </xdr:from>
        <xdr:to>
          <xdr:col>2</xdr:col>
          <xdr:colOff>9525</xdr:colOff>
          <xdr:row>332</xdr:row>
          <xdr:rowOff>219075</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333</xdr:row>
          <xdr:rowOff>19050</xdr:rowOff>
        </xdr:from>
        <xdr:to>
          <xdr:col>2</xdr:col>
          <xdr:colOff>9525</xdr:colOff>
          <xdr:row>333</xdr:row>
          <xdr:rowOff>180975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334</xdr:row>
          <xdr:rowOff>66675</xdr:rowOff>
        </xdr:from>
        <xdr:to>
          <xdr:col>2</xdr:col>
          <xdr:colOff>9525</xdr:colOff>
          <xdr:row>335</xdr:row>
          <xdr:rowOff>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335</xdr:row>
          <xdr:rowOff>19050</xdr:rowOff>
        </xdr:from>
        <xdr:to>
          <xdr:col>2</xdr:col>
          <xdr:colOff>9525</xdr:colOff>
          <xdr:row>335</xdr:row>
          <xdr:rowOff>180975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376</xdr:row>
          <xdr:rowOff>114300</xdr:rowOff>
        </xdr:from>
        <xdr:to>
          <xdr:col>17</xdr:col>
          <xdr:colOff>247650</xdr:colOff>
          <xdr:row>377</xdr:row>
          <xdr:rowOff>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376</xdr:row>
          <xdr:rowOff>104775</xdr:rowOff>
        </xdr:from>
        <xdr:to>
          <xdr:col>21</xdr:col>
          <xdr:colOff>257175</xdr:colOff>
          <xdr:row>377</xdr:row>
          <xdr:rowOff>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498</xdr:row>
          <xdr:rowOff>9525</xdr:rowOff>
        </xdr:from>
        <xdr:to>
          <xdr:col>6</xdr:col>
          <xdr:colOff>247650</xdr:colOff>
          <xdr:row>499</xdr:row>
          <xdr:rowOff>9525</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498</xdr:row>
          <xdr:rowOff>9525</xdr:rowOff>
        </xdr:from>
        <xdr:to>
          <xdr:col>9</xdr:col>
          <xdr:colOff>219075</xdr:colOff>
          <xdr:row>499</xdr:row>
          <xdr:rowOff>9525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513</xdr:row>
          <xdr:rowOff>152400</xdr:rowOff>
        </xdr:from>
        <xdr:to>
          <xdr:col>1</xdr:col>
          <xdr:colOff>0</xdr:colOff>
          <xdr:row>515</xdr:row>
          <xdr:rowOff>28575</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516</xdr:row>
          <xdr:rowOff>28575</xdr:rowOff>
        </xdr:from>
        <xdr:to>
          <xdr:col>0</xdr:col>
          <xdr:colOff>228600</xdr:colOff>
          <xdr:row>517</xdr:row>
          <xdr:rowOff>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517</xdr:row>
          <xdr:rowOff>28575</xdr:rowOff>
        </xdr:from>
        <xdr:to>
          <xdr:col>0</xdr:col>
          <xdr:colOff>228600</xdr:colOff>
          <xdr:row>518</xdr:row>
          <xdr:rowOff>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518</xdr:row>
          <xdr:rowOff>28575</xdr:rowOff>
        </xdr:from>
        <xdr:to>
          <xdr:col>0</xdr:col>
          <xdr:colOff>228600</xdr:colOff>
          <xdr:row>519</xdr:row>
          <xdr:rowOff>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519</xdr:row>
          <xdr:rowOff>28575</xdr:rowOff>
        </xdr:from>
        <xdr:to>
          <xdr:col>0</xdr:col>
          <xdr:colOff>228600</xdr:colOff>
          <xdr:row>520</xdr:row>
          <xdr:rowOff>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520</xdr:row>
          <xdr:rowOff>28575</xdr:rowOff>
        </xdr:from>
        <xdr:to>
          <xdr:col>0</xdr:col>
          <xdr:colOff>228600</xdr:colOff>
          <xdr:row>521</xdr:row>
          <xdr:rowOff>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521</xdr:row>
          <xdr:rowOff>28575</xdr:rowOff>
        </xdr:from>
        <xdr:to>
          <xdr:col>0</xdr:col>
          <xdr:colOff>228600</xdr:colOff>
          <xdr:row>522</xdr:row>
          <xdr:rowOff>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522</xdr:row>
          <xdr:rowOff>28575</xdr:rowOff>
        </xdr:from>
        <xdr:to>
          <xdr:col>0</xdr:col>
          <xdr:colOff>228600</xdr:colOff>
          <xdr:row>523</xdr:row>
          <xdr:rowOff>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341</xdr:row>
          <xdr:rowOff>19050</xdr:rowOff>
        </xdr:from>
        <xdr:to>
          <xdr:col>2</xdr:col>
          <xdr:colOff>9525</xdr:colOff>
          <xdr:row>342</xdr:row>
          <xdr:rowOff>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344</xdr:row>
          <xdr:rowOff>19050</xdr:rowOff>
        </xdr:from>
        <xdr:to>
          <xdr:col>3</xdr:col>
          <xdr:colOff>9525</xdr:colOff>
          <xdr:row>345</xdr:row>
          <xdr:rowOff>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344</xdr:row>
          <xdr:rowOff>19050</xdr:rowOff>
        </xdr:from>
        <xdr:to>
          <xdr:col>7</xdr:col>
          <xdr:colOff>9525</xdr:colOff>
          <xdr:row>345</xdr:row>
          <xdr:rowOff>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344</xdr:row>
          <xdr:rowOff>19050</xdr:rowOff>
        </xdr:from>
        <xdr:to>
          <xdr:col>12</xdr:col>
          <xdr:colOff>9525</xdr:colOff>
          <xdr:row>345</xdr:row>
          <xdr:rowOff>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346</xdr:row>
          <xdr:rowOff>0</xdr:rowOff>
        </xdr:from>
        <xdr:to>
          <xdr:col>20</xdr:col>
          <xdr:colOff>76200</xdr:colOff>
          <xdr:row>347</xdr:row>
          <xdr:rowOff>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346</xdr:row>
          <xdr:rowOff>9525</xdr:rowOff>
        </xdr:from>
        <xdr:to>
          <xdr:col>22</xdr:col>
          <xdr:colOff>76200</xdr:colOff>
          <xdr:row>347</xdr:row>
          <xdr:rowOff>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220</xdr:row>
          <xdr:rowOff>66675</xdr:rowOff>
        </xdr:from>
        <xdr:to>
          <xdr:col>22</xdr:col>
          <xdr:colOff>228600</xdr:colOff>
          <xdr:row>220</xdr:row>
          <xdr:rowOff>285750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CA" sz="1100" b="0" i="0" u="none" strike="noStrike" baseline="0">
                  <a:solidFill>
                    <a:srgbClr val="000000"/>
                  </a:solidFill>
                  <a:latin typeface="Calibri"/>
                  <a:ea typeface="Calibri"/>
                  <a:cs typeface="Calibri"/>
                </a:rPr>
                <a:t>   BMEC</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83"/>
  <sheetViews>
    <sheetView tabSelected="1" view="pageLayout" zoomScaleNormal="100" workbookViewId="0">
      <selection activeCell="A22" sqref="A22:Y23"/>
    </sheetView>
  </sheetViews>
  <sheetFormatPr defaultColWidth="8.85546875" defaultRowHeight="14.25" x14ac:dyDescent="0.2"/>
  <cols>
    <col min="1" max="13" width="3.7109375" style="1" customWidth="1"/>
    <col min="14" max="14" width="4.7109375" style="1" customWidth="1"/>
    <col min="15" max="15" width="3.28515625" style="1" customWidth="1"/>
    <col min="16" max="24" width="3.7109375" style="1" customWidth="1"/>
    <col min="25" max="25" width="9.28515625" style="1" customWidth="1"/>
    <col min="26" max="16384" width="8.85546875" style="1"/>
  </cols>
  <sheetData>
    <row r="1" spans="1:25" ht="18" x14ac:dyDescent="0.25">
      <c r="A1" s="593" t="s">
        <v>148</v>
      </c>
      <c r="B1" s="593"/>
      <c r="C1" s="593"/>
      <c r="D1" s="593"/>
      <c r="E1" s="593"/>
      <c r="F1" s="593"/>
      <c r="G1" s="593"/>
      <c r="H1" s="593"/>
      <c r="I1" s="593"/>
      <c r="J1" s="593"/>
      <c r="K1" s="593"/>
      <c r="L1" s="593"/>
      <c r="M1" s="593"/>
      <c r="N1" s="593"/>
      <c r="O1" s="593"/>
      <c r="P1" s="593"/>
      <c r="Q1" s="593"/>
      <c r="R1" s="593"/>
      <c r="S1" s="593"/>
      <c r="T1" s="593"/>
      <c r="U1" s="593"/>
      <c r="V1" s="593"/>
      <c r="W1" s="593"/>
      <c r="X1" s="593"/>
      <c r="Y1" s="593"/>
    </row>
    <row r="2" spans="1:25" ht="15" customHeight="1" x14ac:dyDescent="0.2">
      <c r="A2" s="463" t="s">
        <v>149</v>
      </c>
      <c r="B2" s="463"/>
      <c r="C2" s="463"/>
      <c r="D2" s="463"/>
      <c r="E2" s="463"/>
      <c r="F2" s="463"/>
      <c r="G2" s="463"/>
      <c r="H2" s="463"/>
      <c r="I2" s="463"/>
      <c r="J2" s="463"/>
      <c r="K2" s="463"/>
      <c r="L2" s="463"/>
      <c r="M2" s="463"/>
      <c r="N2" s="463"/>
      <c r="O2" s="463"/>
      <c r="P2" s="463"/>
      <c r="Q2" s="463"/>
      <c r="R2" s="463"/>
      <c r="S2" s="463"/>
      <c r="T2" s="463"/>
      <c r="U2" s="463"/>
      <c r="V2" s="463"/>
      <c r="W2" s="463"/>
      <c r="X2" s="463"/>
      <c r="Y2" s="463"/>
    </row>
    <row r="3" spans="1:25" ht="7.9" customHeight="1" x14ac:dyDescent="0.2">
      <c r="A3" s="3"/>
      <c r="B3" s="3"/>
      <c r="C3" s="3"/>
      <c r="D3" s="3"/>
      <c r="E3" s="3"/>
      <c r="F3" s="3"/>
      <c r="G3" s="3"/>
      <c r="H3" s="3"/>
      <c r="I3" s="3"/>
      <c r="J3" s="3"/>
      <c r="K3" s="3"/>
      <c r="L3" s="3"/>
      <c r="M3" s="3"/>
      <c r="N3" s="3"/>
      <c r="O3" s="3"/>
      <c r="P3" s="3"/>
      <c r="Q3" s="3"/>
      <c r="R3" s="3"/>
      <c r="S3" s="3"/>
      <c r="T3" s="3"/>
      <c r="U3" s="3"/>
      <c r="V3" s="3"/>
      <c r="W3" s="3"/>
      <c r="X3" s="3"/>
      <c r="Y3" s="3"/>
    </row>
    <row r="4" spans="1:25" ht="18.75" customHeight="1" x14ac:dyDescent="0.2">
      <c r="A4" s="656" t="s">
        <v>0</v>
      </c>
      <c r="B4" s="657"/>
      <c r="C4" s="657"/>
      <c r="D4" s="657"/>
      <c r="E4" s="657"/>
      <c r="F4" s="657"/>
      <c r="G4" s="657"/>
      <c r="H4" s="657"/>
      <c r="I4" s="657"/>
      <c r="J4" s="657"/>
      <c r="K4" s="657"/>
      <c r="L4" s="657"/>
      <c r="M4" s="657"/>
      <c r="N4" s="657"/>
      <c r="O4" s="657"/>
      <c r="P4" s="657"/>
      <c r="Q4" s="657"/>
      <c r="R4" s="657"/>
      <c r="S4" s="657"/>
      <c r="T4" s="657"/>
      <c r="U4" s="657"/>
      <c r="V4" s="657"/>
      <c r="W4" s="657"/>
      <c r="X4" s="657"/>
      <c r="Y4" s="658"/>
    </row>
    <row r="5" spans="1:25" ht="18" customHeight="1" x14ac:dyDescent="0.2">
      <c r="A5" s="660" t="s">
        <v>1</v>
      </c>
      <c r="B5" s="294"/>
      <c r="C5" s="294"/>
      <c r="D5" s="294"/>
      <c r="E5" s="294"/>
      <c r="F5" s="659"/>
      <c r="G5" s="659"/>
      <c r="H5" s="667"/>
      <c r="I5" s="667"/>
      <c r="J5" s="667"/>
      <c r="K5" s="667"/>
      <c r="L5" s="668"/>
      <c r="M5" s="660" t="s">
        <v>134</v>
      </c>
      <c r="N5" s="294"/>
      <c r="O5" s="294"/>
      <c r="P5" s="294"/>
      <c r="Q5" s="661"/>
      <c r="R5" s="661"/>
      <c r="S5" s="661"/>
      <c r="T5" s="661"/>
      <c r="U5" s="661"/>
      <c r="V5" s="661"/>
      <c r="W5" s="661"/>
      <c r="X5" s="661"/>
      <c r="Y5" s="662"/>
    </row>
    <row r="6" spans="1:25" ht="18" customHeight="1" x14ac:dyDescent="0.2">
      <c r="A6" s="660" t="s">
        <v>2</v>
      </c>
      <c r="B6" s="294"/>
      <c r="C6" s="294"/>
      <c r="D6" s="294"/>
      <c r="E6" s="666"/>
      <c r="F6" s="666"/>
      <c r="G6" s="666"/>
      <c r="H6" s="666"/>
      <c r="I6" s="666"/>
      <c r="J6" s="666"/>
      <c r="K6" s="666"/>
      <c r="L6" s="299"/>
      <c r="M6" s="660" t="s">
        <v>3</v>
      </c>
      <c r="N6" s="294"/>
      <c r="O6" s="294"/>
      <c r="P6" s="294"/>
      <c r="Q6" s="659" t="s">
        <v>4</v>
      </c>
      <c r="R6" s="659"/>
      <c r="S6" s="663"/>
      <c r="T6" s="663"/>
      <c r="U6" s="663"/>
      <c r="V6" s="663"/>
      <c r="W6" s="663"/>
      <c r="X6" s="663"/>
      <c r="Y6" s="664"/>
    </row>
    <row r="7" spans="1:25" ht="7.9" customHeight="1" x14ac:dyDescent="0.2">
      <c r="A7" s="10"/>
      <c r="B7" s="10"/>
      <c r="C7" s="10"/>
      <c r="D7" s="10"/>
      <c r="E7" s="10"/>
      <c r="F7" s="10"/>
      <c r="G7" s="10"/>
      <c r="H7" s="10"/>
      <c r="I7" s="10"/>
      <c r="J7" s="10"/>
      <c r="K7" s="10"/>
      <c r="L7" s="10"/>
      <c r="M7" s="10"/>
      <c r="N7" s="10"/>
      <c r="O7" s="10"/>
      <c r="P7" s="10"/>
      <c r="Q7" s="10"/>
      <c r="R7" s="10"/>
      <c r="S7" s="10"/>
      <c r="T7" s="10"/>
      <c r="U7" s="10"/>
      <c r="V7" s="10"/>
      <c r="W7" s="10"/>
      <c r="X7" s="10"/>
      <c r="Y7" s="3"/>
    </row>
    <row r="8" spans="1:25" x14ac:dyDescent="0.2">
      <c r="A8" s="29" t="s">
        <v>5</v>
      </c>
      <c r="B8" s="10"/>
      <c r="C8" s="10"/>
      <c r="D8" s="10"/>
      <c r="E8" s="10"/>
      <c r="F8" s="10"/>
      <c r="G8" s="665" t="s">
        <v>6</v>
      </c>
      <c r="H8" s="665"/>
      <c r="I8" s="665"/>
      <c r="J8" s="665"/>
      <c r="K8" s="665"/>
      <c r="L8" s="665"/>
      <c r="M8" s="665"/>
      <c r="N8" s="665"/>
      <c r="O8" s="665"/>
      <c r="P8" s="665"/>
      <c r="Q8" s="665"/>
      <c r="R8" s="665"/>
      <c r="S8" s="665"/>
      <c r="T8" s="10"/>
      <c r="U8" s="10"/>
      <c r="V8" s="10"/>
      <c r="W8" s="10"/>
      <c r="X8" s="10"/>
      <c r="Y8" s="3"/>
    </row>
    <row r="9" spans="1:25" ht="16.899999999999999" customHeight="1" x14ac:dyDescent="0.2">
      <c r="A9" s="10"/>
      <c r="B9" s="10"/>
      <c r="C9" s="10"/>
      <c r="D9" s="10"/>
      <c r="E9" s="10"/>
      <c r="F9" s="10"/>
      <c r="G9" s="655" t="s">
        <v>17</v>
      </c>
      <c r="H9" s="655"/>
      <c r="I9" s="655"/>
      <c r="J9" s="655"/>
      <c r="K9" s="655"/>
      <c r="L9" s="655"/>
      <c r="M9" s="655"/>
      <c r="N9" s="655"/>
      <c r="O9" s="655"/>
      <c r="P9" s="655"/>
      <c r="Q9" s="655"/>
      <c r="R9" s="655"/>
      <c r="S9" s="655"/>
      <c r="T9" s="10"/>
      <c r="U9" s="10"/>
      <c r="V9" s="10"/>
      <c r="W9" s="10"/>
      <c r="X9" s="10"/>
      <c r="Y9" s="3"/>
    </row>
    <row r="10" spans="1:25" ht="18.75" customHeight="1" x14ac:dyDescent="0.2">
      <c r="A10" s="12" t="s">
        <v>15</v>
      </c>
      <c r="B10" s="446" t="s">
        <v>7</v>
      </c>
      <c r="C10" s="446"/>
      <c r="D10" s="446"/>
      <c r="E10" s="446"/>
      <c r="F10" s="446"/>
      <c r="G10" s="446"/>
      <c r="H10" s="446"/>
      <c r="I10" s="446"/>
      <c r="J10" s="446"/>
      <c r="K10" s="446"/>
      <c r="L10" s="446"/>
      <c r="M10" s="446"/>
      <c r="N10" s="446"/>
      <c r="O10" s="446"/>
      <c r="P10" s="446"/>
      <c r="Q10" s="446"/>
      <c r="R10" s="446"/>
      <c r="S10" s="446"/>
      <c r="T10" s="446"/>
      <c r="U10" s="446"/>
      <c r="V10" s="446"/>
      <c r="W10" s="446"/>
      <c r="X10" s="446"/>
      <c r="Y10" s="619"/>
    </row>
    <row r="11" spans="1:25" ht="11.45" customHeight="1" x14ac:dyDescent="0.2">
      <c r="A11" s="567" t="s">
        <v>8</v>
      </c>
      <c r="B11" s="568"/>
      <c r="C11" s="568"/>
      <c r="D11" s="568"/>
      <c r="E11" s="568"/>
      <c r="F11" s="568"/>
      <c r="G11" s="568"/>
      <c r="H11" s="568"/>
      <c r="I11" s="568"/>
      <c r="J11" s="568"/>
      <c r="K11" s="568"/>
      <c r="L11" s="568"/>
      <c r="M11" s="568"/>
      <c r="N11" s="568"/>
      <c r="O11" s="568"/>
      <c r="P11" s="568"/>
      <c r="Q11" s="569"/>
      <c r="R11" s="567" t="s">
        <v>9</v>
      </c>
      <c r="S11" s="568"/>
      <c r="T11" s="568"/>
      <c r="U11" s="569"/>
      <c r="V11" s="567" t="s">
        <v>10</v>
      </c>
      <c r="W11" s="568"/>
      <c r="X11" s="568"/>
      <c r="Y11" s="569"/>
    </row>
    <row r="12" spans="1:25" ht="18" customHeight="1" x14ac:dyDescent="0.2">
      <c r="A12" s="672"/>
      <c r="B12" s="673"/>
      <c r="C12" s="673"/>
      <c r="D12" s="673"/>
      <c r="E12" s="673"/>
      <c r="F12" s="673"/>
      <c r="G12" s="673"/>
      <c r="H12" s="673"/>
      <c r="I12" s="673"/>
      <c r="J12" s="673"/>
      <c r="K12" s="673"/>
      <c r="L12" s="673"/>
      <c r="M12" s="673"/>
      <c r="N12" s="673"/>
      <c r="O12" s="673"/>
      <c r="P12" s="673"/>
      <c r="Q12" s="674"/>
      <c r="R12" s="669"/>
      <c r="S12" s="670"/>
      <c r="T12" s="670"/>
      <c r="U12" s="671"/>
      <c r="V12" s="608"/>
      <c r="W12" s="609"/>
      <c r="X12" s="609"/>
      <c r="Y12" s="610"/>
    </row>
    <row r="13" spans="1:25" ht="10.9" customHeight="1" x14ac:dyDescent="0.2">
      <c r="A13" s="567" t="s">
        <v>31</v>
      </c>
      <c r="B13" s="568"/>
      <c r="C13" s="568"/>
      <c r="D13" s="568"/>
      <c r="E13" s="568"/>
      <c r="F13" s="568"/>
      <c r="G13" s="568"/>
      <c r="H13" s="568"/>
      <c r="I13" s="569"/>
      <c r="J13" s="567" t="s">
        <v>11</v>
      </c>
      <c r="K13" s="568"/>
      <c r="L13" s="568"/>
      <c r="M13" s="568"/>
      <c r="N13" s="569"/>
      <c r="O13" s="567" t="s">
        <v>12</v>
      </c>
      <c r="P13" s="568"/>
      <c r="Q13" s="568"/>
      <c r="R13" s="568"/>
      <c r="S13" s="568"/>
      <c r="T13" s="568"/>
      <c r="U13" s="568"/>
      <c r="V13" s="568"/>
      <c r="W13" s="568"/>
      <c r="X13" s="568"/>
      <c r="Y13" s="569"/>
    </row>
    <row r="14" spans="1:25" ht="18" customHeight="1" x14ac:dyDescent="0.2">
      <c r="A14" s="608"/>
      <c r="B14" s="609"/>
      <c r="C14" s="609"/>
      <c r="D14" s="609"/>
      <c r="E14" s="609"/>
      <c r="F14" s="609"/>
      <c r="G14" s="609"/>
      <c r="H14" s="609"/>
      <c r="I14" s="610"/>
      <c r="J14" s="608"/>
      <c r="K14" s="609"/>
      <c r="L14" s="609"/>
      <c r="M14" s="609"/>
      <c r="N14" s="610"/>
      <c r="O14" s="608"/>
      <c r="P14" s="609"/>
      <c r="Q14" s="609"/>
      <c r="R14" s="609"/>
      <c r="S14" s="609"/>
      <c r="T14" s="609"/>
      <c r="U14" s="609"/>
      <c r="V14" s="609"/>
      <c r="W14" s="609"/>
      <c r="X14" s="609"/>
      <c r="Y14" s="610"/>
    </row>
    <row r="15" spans="1:25" s="2" customFormat="1" ht="11.25" x14ac:dyDescent="0.2">
      <c r="A15" s="567" t="s">
        <v>13</v>
      </c>
      <c r="B15" s="568"/>
      <c r="C15" s="568"/>
      <c r="D15" s="568"/>
      <c r="E15" s="568"/>
      <c r="F15" s="568"/>
      <c r="G15" s="568"/>
      <c r="H15" s="568"/>
      <c r="I15" s="568"/>
      <c r="J15" s="568"/>
      <c r="K15" s="568"/>
      <c r="L15" s="568"/>
      <c r="M15" s="568"/>
      <c r="N15" s="569"/>
      <c r="O15" s="567" t="s">
        <v>143</v>
      </c>
      <c r="P15" s="568"/>
      <c r="Q15" s="568"/>
      <c r="R15" s="568"/>
      <c r="S15" s="568"/>
      <c r="T15" s="568"/>
      <c r="U15" s="568"/>
      <c r="V15" s="568"/>
      <c r="W15" s="568"/>
      <c r="X15" s="568"/>
      <c r="Y15" s="569"/>
    </row>
    <row r="16" spans="1:25" ht="18" customHeight="1" x14ac:dyDescent="0.2">
      <c r="A16" s="67"/>
      <c r="B16" s="65"/>
      <c r="C16" s="65"/>
      <c r="D16" s="65"/>
      <c r="E16" s="681"/>
      <c r="F16" s="681"/>
      <c r="G16" s="681"/>
      <c r="H16" s="681"/>
      <c r="I16" s="681"/>
      <c r="J16" s="681"/>
      <c r="K16" s="65"/>
      <c r="L16" s="65"/>
      <c r="M16" s="65"/>
      <c r="N16" s="66"/>
      <c r="O16" s="672"/>
      <c r="P16" s="673"/>
      <c r="Q16" s="673"/>
      <c r="R16" s="673"/>
      <c r="S16" s="673"/>
      <c r="T16" s="673"/>
      <c r="U16" s="673"/>
      <c r="V16" s="673"/>
      <c r="W16" s="673"/>
      <c r="X16" s="673"/>
      <c r="Y16" s="674"/>
    </row>
    <row r="17" spans="1:25" ht="18.75" customHeight="1" x14ac:dyDescent="0.2">
      <c r="A17" s="12" t="s">
        <v>14</v>
      </c>
      <c r="B17" s="446" t="s">
        <v>16</v>
      </c>
      <c r="C17" s="446"/>
      <c r="D17" s="446"/>
      <c r="E17" s="446"/>
      <c r="F17" s="446"/>
      <c r="G17" s="446"/>
      <c r="H17" s="446"/>
      <c r="I17" s="446"/>
      <c r="J17" s="446"/>
      <c r="K17" s="446"/>
      <c r="L17" s="446"/>
      <c r="M17" s="446"/>
      <c r="N17" s="446"/>
      <c r="O17" s="446"/>
      <c r="P17" s="446"/>
      <c r="Q17" s="446"/>
      <c r="R17" s="446"/>
      <c r="S17" s="446"/>
      <c r="T17" s="446"/>
      <c r="U17" s="446"/>
      <c r="V17" s="446"/>
      <c r="W17" s="446"/>
      <c r="X17" s="446"/>
      <c r="Y17" s="619"/>
    </row>
    <row r="18" spans="1:25" s="2" customFormat="1" ht="20.25" customHeight="1" x14ac:dyDescent="0.2">
      <c r="A18" s="64"/>
      <c r="B18" s="653" t="s">
        <v>147</v>
      </c>
      <c r="C18" s="653"/>
      <c r="D18" s="653"/>
      <c r="E18" s="653"/>
      <c r="F18" s="60"/>
      <c r="G18" s="653" t="s">
        <v>144</v>
      </c>
      <c r="H18" s="653"/>
      <c r="I18" s="653"/>
      <c r="J18" s="653"/>
      <c r="K18" s="653"/>
      <c r="L18" s="653"/>
      <c r="M18" s="60"/>
      <c r="N18" s="653" t="s">
        <v>145</v>
      </c>
      <c r="O18" s="653"/>
      <c r="P18" s="653"/>
      <c r="Q18" s="653"/>
      <c r="R18" s="63"/>
      <c r="S18" s="653" t="s">
        <v>146</v>
      </c>
      <c r="T18" s="653"/>
      <c r="U18" s="653"/>
      <c r="V18" s="63"/>
      <c r="W18" s="653" t="s">
        <v>18</v>
      </c>
      <c r="X18" s="653"/>
      <c r="Y18" s="654"/>
    </row>
    <row r="19" spans="1:25" ht="10.9" customHeight="1" x14ac:dyDescent="0.2">
      <c r="A19" s="567" t="s">
        <v>19</v>
      </c>
      <c r="B19" s="568"/>
      <c r="C19" s="568"/>
      <c r="D19" s="568"/>
      <c r="E19" s="568"/>
      <c r="F19" s="568"/>
      <c r="G19" s="568"/>
      <c r="H19" s="568"/>
      <c r="I19" s="568"/>
      <c r="J19" s="568"/>
      <c r="K19" s="568"/>
      <c r="L19" s="568"/>
      <c r="M19" s="569"/>
      <c r="N19" s="567" t="s">
        <v>20</v>
      </c>
      <c r="O19" s="568"/>
      <c r="P19" s="568"/>
      <c r="Q19" s="568"/>
      <c r="R19" s="568"/>
      <c r="S19" s="568"/>
      <c r="T19" s="568"/>
      <c r="U19" s="568"/>
      <c r="V19" s="568"/>
      <c r="W19" s="568"/>
      <c r="X19" s="568"/>
      <c r="Y19" s="569"/>
    </row>
    <row r="20" spans="1:25" ht="18" customHeight="1" x14ac:dyDescent="0.2">
      <c r="A20" s="564"/>
      <c r="B20" s="565"/>
      <c r="C20" s="565"/>
      <c r="D20" s="565"/>
      <c r="E20" s="565"/>
      <c r="F20" s="565"/>
      <c r="G20" s="565"/>
      <c r="H20" s="565"/>
      <c r="I20" s="565"/>
      <c r="J20" s="565"/>
      <c r="K20" s="565"/>
      <c r="L20" s="565"/>
      <c r="M20" s="566"/>
      <c r="N20" s="564"/>
      <c r="O20" s="565"/>
      <c r="P20" s="565"/>
      <c r="Q20" s="565"/>
      <c r="R20" s="565"/>
      <c r="S20" s="565"/>
      <c r="T20" s="565"/>
      <c r="U20" s="565"/>
      <c r="V20" s="565"/>
      <c r="W20" s="565"/>
      <c r="X20" s="565"/>
      <c r="Y20" s="566"/>
    </row>
    <row r="21" spans="1:25" ht="11.45" customHeight="1" x14ac:dyDescent="0.2">
      <c r="A21" s="579" t="s">
        <v>21</v>
      </c>
      <c r="B21" s="580"/>
      <c r="C21" s="580"/>
      <c r="D21" s="580"/>
      <c r="E21" s="580"/>
      <c r="F21" s="580"/>
      <c r="G21" s="580"/>
      <c r="H21" s="580"/>
      <c r="I21" s="580"/>
      <c r="J21" s="580"/>
      <c r="K21" s="580"/>
      <c r="L21" s="580"/>
      <c r="M21" s="580"/>
      <c r="N21" s="580"/>
      <c r="O21" s="580"/>
      <c r="P21" s="580"/>
      <c r="Q21" s="580"/>
      <c r="R21" s="580"/>
      <c r="S21" s="580"/>
      <c r="T21" s="580"/>
      <c r="U21" s="580"/>
      <c r="V21" s="580"/>
      <c r="W21" s="580"/>
      <c r="X21" s="580"/>
      <c r="Y21" s="581"/>
    </row>
    <row r="22" spans="1:25" ht="18" customHeight="1" x14ac:dyDescent="0.2">
      <c r="A22" s="682"/>
      <c r="B22" s="683"/>
      <c r="C22" s="683"/>
      <c r="D22" s="683"/>
      <c r="E22" s="683"/>
      <c r="F22" s="683"/>
      <c r="G22" s="683"/>
      <c r="H22" s="683"/>
      <c r="I22" s="683"/>
      <c r="J22" s="683"/>
      <c r="K22" s="683"/>
      <c r="L22" s="683"/>
      <c r="M22" s="683"/>
      <c r="N22" s="683"/>
      <c r="O22" s="683"/>
      <c r="P22" s="683"/>
      <c r="Q22" s="683"/>
      <c r="R22" s="683"/>
      <c r="S22" s="683"/>
      <c r="T22" s="683"/>
      <c r="U22" s="683"/>
      <c r="V22" s="683"/>
      <c r="W22" s="683"/>
      <c r="X22" s="683"/>
      <c r="Y22" s="684"/>
    </row>
    <row r="23" spans="1:25" ht="18" customHeight="1" x14ac:dyDescent="0.2">
      <c r="A23" s="672"/>
      <c r="B23" s="673"/>
      <c r="C23" s="673"/>
      <c r="D23" s="673"/>
      <c r="E23" s="673"/>
      <c r="F23" s="673"/>
      <c r="G23" s="673"/>
      <c r="H23" s="673"/>
      <c r="I23" s="673"/>
      <c r="J23" s="673"/>
      <c r="K23" s="673"/>
      <c r="L23" s="673"/>
      <c r="M23" s="673"/>
      <c r="N23" s="673"/>
      <c r="O23" s="673"/>
      <c r="P23" s="673"/>
      <c r="Q23" s="673"/>
      <c r="R23" s="673"/>
      <c r="S23" s="673"/>
      <c r="T23" s="673"/>
      <c r="U23" s="673"/>
      <c r="V23" s="673"/>
      <c r="W23" s="673"/>
      <c r="X23" s="673"/>
      <c r="Y23" s="674"/>
    </row>
    <row r="24" spans="1:25" ht="18.75" customHeight="1" x14ac:dyDescent="0.2">
      <c r="A24" s="12" t="s">
        <v>22</v>
      </c>
      <c r="B24" s="21" t="s">
        <v>23</v>
      </c>
      <c r="C24" s="59"/>
      <c r="D24" s="59"/>
      <c r="E24" s="59"/>
      <c r="F24" s="59" t="s">
        <v>24</v>
      </c>
      <c r="G24" s="59"/>
      <c r="H24" s="59"/>
      <c r="I24" s="34"/>
      <c r="J24" s="59" t="s">
        <v>25</v>
      </c>
      <c r="K24" s="59"/>
      <c r="L24" s="59"/>
      <c r="M24" s="22" t="s">
        <v>26</v>
      </c>
      <c r="N24" s="59"/>
      <c r="O24" s="34"/>
      <c r="P24" s="59" t="s">
        <v>495</v>
      </c>
      <c r="Q24" s="59"/>
      <c r="R24" s="59"/>
      <c r="S24" s="59"/>
      <c r="T24" s="59"/>
      <c r="U24" s="59"/>
      <c r="V24" s="59"/>
      <c r="W24" s="59"/>
      <c r="X24" s="59"/>
      <c r="Y24" s="61"/>
    </row>
    <row r="25" spans="1:25" ht="11.45" customHeight="1" x14ac:dyDescent="0.2">
      <c r="A25" s="567" t="s">
        <v>28</v>
      </c>
      <c r="B25" s="568"/>
      <c r="C25" s="568"/>
      <c r="D25" s="568"/>
      <c r="E25" s="568"/>
      <c r="F25" s="568"/>
      <c r="G25" s="568"/>
      <c r="H25" s="568"/>
      <c r="I25" s="569"/>
      <c r="J25" s="567" t="s">
        <v>27</v>
      </c>
      <c r="K25" s="568"/>
      <c r="L25" s="568"/>
      <c r="M25" s="568"/>
      <c r="N25" s="569"/>
      <c r="O25" s="567" t="s">
        <v>29</v>
      </c>
      <c r="P25" s="568"/>
      <c r="Q25" s="568"/>
      <c r="R25" s="568"/>
      <c r="S25" s="568"/>
      <c r="T25" s="568"/>
      <c r="U25" s="568"/>
      <c r="V25" s="568"/>
      <c r="W25" s="568"/>
      <c r="X25" s="568"/>
      <c r="Y25" s="569"/>
    </row>
    <row r="26" spans="1:25" ht="18" customHeight="1" x14ac:dyDescent="0.2">
      <c r="A26" s="678"/>
      <c r="B26" s="679"/>
      <c r="C26" s="679"/>
      <c r="D26" s="679"/>
      <c r="E26" s="679"/>
      <c r="F26" s="679"/>
      <c r="G26" s="679"/>
      <c r="H26" s="679"/>
      <c r="I26" s="680"/>
      <c r="J26" s="678"/>
      <c r="K26" s="679"/>
      <c r="L26" s="679"/>
      <c r="M26" s="679"/>
      <c r="N26" s="680"/>
      <c r="O26" s="678"/>
      <c r="P26" s="679"/>
      <c r="Q26" s="679"/>
      <c r="R26" s="679"/>
      <c r="S26" s="679"/>
      <c r="T26" s="679"/>
      <c r="U26" s="679"/>
      <c r="V26" s="679"/>
      <c r="W26" s="679"/>
      <c r="X26" s="679"/>
      <c r="Y26" s="680"/>
    </row>
    <row r="27" spans="1:25" ht="11.45" customHeight="1" x14ac:dyDescent="0.2">
      <c r="A27" s="579" t="s">
        <v>30</v>
      </c>
      <c r="B27" s="580"/>
      <c r="C27" s="580"/>
      <c r="D27" s="580"/>
      <c r="E27" s="580"/>
      <c r="F27" s="580"/>
      <c r="G27" s="580"/>
      <c r="H27" s="580"/>
      <c r="I27" s="580"/>
      <c r="J27" s="580"/>
      <c r="K27" s="580"/>
      <c r="L27" s="580"/>
      <c r="M27" s="580"/>
      <c r="N27" s="580"/>
      <c r="O27" s="580"/>
      <c r="P27" s="580"/>
      <c r="Q27" s="581"/>
      <c r="R27" s="567" t="s">
        <v>9</v>
      </c>
      <c r="S27" s="568"/>
      <c r="T27" s="568"/>
      <c r="U27" s="569"/>
      <c r="V27" s="567" t="s">
        <v>10</v>
      </c>
      <c r="W27" s="568"/>
      <c r="X27" s="568"/>
      <c r="Y27" s="569"/>
    </row>
    <row r="28" spans="1:25" ht="18" customHeight="1" x14ac:dyDescent="0.2">
      <c r="A28" s="675"/>
      <c r="B28" s="676"/>
      <c r="C28" s="676"/>
      <c r="D28" s="676"/>
      <c r="E28" s="676"/>
      <c r="F28" s="676"/>
      <c r="G28" s="676"/>
      <c r="H28" s="676"/>
      <c r="I28" s="676"/>
      <c r="J28" s="676"/>
      <c r="K28" s="676"/>
      <c r="L28" s="676"/>
      <c r="M28" s="676"/>
      <c r="N28" s="676"/>
      <c r="O28" s="676"/>
      <c r="P28" s="676"/>
      <c r="Q28" s="677"/>
      <c r="R28" s="608"/>
      <c r="S28" s="609"/>
      <c r="T28" s="609"/>
      <c r="U28" s="610"/>
      <c r="V28" s="608"/>
      <c r="W28" s="609"/>
      <c r="X28" s="609"/>
      <c r="Y28" s="610"/>
    </row>
    <row r="29" spans="1:25" ht="11.45" customHeight="1" x14ac:dyDescent="0.2">
      <c r="A29" s="567" t="s">
        <v>31</v>
      </c>
      <c r="B29" s="568"/>
      <c r="C29" s="568"/>
      <c r="D29" s="568"/>
      <c r="E29" s="568"/>
      <c r="F29" s="568"/>
      <c r="G29" s="568"/>
      <c r="H29" s="568"/>
      <c r="I29" s="569"/>
      <c r="J29" s="567" t="s">
        <v>32</v>
      </c>
      <c r="K29" s="568"/>
      <c r="L29" s="568"/>
      <c r="M29" s="568"/>
      <c r="N29" s="569"/>
      <c r="O29" s="567" t="s">
        <v>33</v>
      </c>
      <c r="P29" s="568"/>
      <c r="Q29" s="569"/>
      <c r="R29" s="567" t="s">
        <v>34</v>
      </c>
      <c r="S29" s="568"/>
      <c r="T29" s="568"/>
      <c r="U29" s="568"/>
      <c r="V29" s="568"/>
      <c r="W29" s="568"/>
      <c r="X29" s="568"/>
      <c r="Y29" s="569"/>
    </row>
    <row r="30" spans="1:25" ht="18" customHeight="1" x14ac:dyDescent="0.2">
      <c r="A30" s="694"/>
      <c r="B30" s="695"/>
      <c r="C30" s="695"/>
      <c r="D30" s="695"/>
      <c r="E30" s="695"/>
      <c r="F30" s="695"/>
      <c r="G30" s="695"/>
      <c r="H30" s="695"/>
      <c r="I30" s="696"/>
      <c r="J30" s="694"/>
      <c r="K30" s="695"/>
      <c r="L30" s="695"/>
      <c r="M30" s="695"/>
      <c r="N30" s="696"/>
      <c r="O30" s="697"/>
      <c r="P30" s="698"/>
      <c r="Q30" s="699"/>
      <c r="R30" s="694"/>
      <c r="S30" s="695"/>
      <c r="T30" s="695"/>
      <c r="U30" s="695"/>
      <c r="V30" s="695"/>
      <c r="W30" s="695"/>
      <c r="X30" s="695"/>
      <c r="Y30" s="696"/>
    </row>
    <row r="31" spans="1:25" ht="11.45" customHeight="1" x14ac:dyDescent="0.2">
      <c r="A31" s="567" t="s">
        <v>35</v>
      </c>
      <c r="B31" s="568"/>
      <c r="C31" s="568"/>
      <c r="D31" s="568"/>
      <c r="E31" s="568"/>
      <c r="F31" s="568"/>
      <c r="G31" s="568"/>
      <c r="H31" s="568"/>
      <c r="I31" s="569"/>
      <c r="J31" s="567" t="s">
        <v>36</v>
      </c>
      <c r="K31" s="568"/>
      <c r="L31" s="568"/>
      <c r="M31" s="568"/>
      <c r="N31" s="568"/>
      <c r="O31" s="568"/>
      <c r="P31" s="568"/>
      <c r="Q31" s="569"/>
      <c r="R31" s="567" t="s">
        <v>37</v>
      </c>
      <c r="S31" s="568"/>
      <c r="T31" s="568"/>
      <c r="U31" s="568"/>
      <c r="V31" s="568"/>
      <c r="W31" s="568"/>
      <c r="X31" s="568"/>
      <c r="Y31" s="569"/>
    </row>
    <row r="32" spans="1:25" ht="18" customHeight="1" x14ac:dyDescent="0.2">
      <c r="A32" s="690"/>
      <c r="B32" s="691"/>
      <c r="C32" s="691"/>
      <c r="D32" s="691"/>
      <c r="E32" s="691"/>
      <c r="F32" s="70" t="s">
        <v>38</v>
      </c>
      <c r="G32" s="692"/>
      <c r="H32" s="692"/>
      <c r="I32" s="693"/>
      <c r="J32" s="685"/>
      <c r="K32" s="686"/>
      <c r="L32" s="686"/>
      <c r="M32" s="686"/>
      <c r="N32" s="686"/>
      <c r="O32" s="686"/>
      <c r="P32" s="686"/>
      <c r="Q32" s="687"/>
      <c r="R32" s="685"/>
      <c r="S32" s="688"/>
      <c r="T32" s="688"/>
      <c r="U32" s="688"/>
      <c r="V32" s="688"/>
      <c r="W32" s="688"/>
      <c r="X32" s="688"/>
      <c r="Y32" s="689"/>
    </row>
    <row r="33" spans="1:25" ht="18.75" customHeight="1" x14ac:dyDescent="0.2">
      <c r="A33" s="12" t="s">
        <v>39</v>
      </c>
      <c r="B33" s="700" t="s">
        <v>40</v>
      </c>
      <c r="C33" s="700"/>
      <c r="D33" s="700"/>
      <c r="E33" s="700"/>
      <c r="F33" s="700"/>
      <c r="G33" s="700"/>
      <c r="H33" s="700"/>
      <c r="I33" s="700"/>
      <c r="J33" s="700"/>
      <c r="K33" s="700"/>
      <c r="L33" s="700"/>
      <c r="M33" s="700"/>
      <c r="N33" s="700"/>
      <c r="O33" s="700"/>
      <c r="P33" s="700"/>
      <c r="Q33" s="700"/>
      <c r="R33" s="700"/>
      <c r="S33" s="700"/>
      <c r="T33" s="700"/>
      <c r="U33" s="700"/>
      <c r="V33" s="700"/>
      <c r="W33" s="700"/>
      <c r="X33" s="700"/>
      <c r="Y33" s="701"/>
    </row>
    <row r="34" spans="1:25" ht="11.45" customHeight="1" x14ac:dyDescent="0.2">
      <c r="A34" s="567" t="s">
        <v>28</v>
      </c>
      <c r="B34" s="568"/>
      <c r="C34" s="568"/>
      <c r="D34" s="568"/>
      <c r="E34" s="568"/>
      <c r="F34" s="568"/>
      <c r="G34" s="568"/>
      <c r="H34" s="568"/>
      <c r="I34" s="569"/>
      <c r="J34" s="567" t="s">
        <v>27</v>
      </c>
      <c r="K34" s="568"/>
      <c r="L34" s="568"/>
      <c r="M34" s="568"/>
      <c r="N34" s="569"/>
      <c r="O34" s="567" t="s">
        <v>29</v>
      </c>
      <c r="P34" s="568"/>
      <c r="Q34" s="568"/>
      <c r="R34" s="568"/>
      <c r="S34" s="568"/>
      <c r="T34" s="568"/>
      <c r="U34" s="568"/>
      <c r="V34" s="568"/>
      <c r="W34" s="568"/>
      <c r="X34" s="568"/>
      <c r="Y34" s="569"/>
    </row>
    <row r="35" spans="1:25" ht="18" customHeight="1" x14ac:dyDescent="0.2">
      <c r="A35" s="608"/>
      <c r="B35" s="609"/>
      <c r="C35" s="609"/>
      <c r="D35" s="609"/>
      <c r="E35" s="609"/>
      <c r="F35" s="609"/>
      <c r="G35" s="609"/>
      <c r="H35" s="609"/>
      <c r="I35" s="610"/>
      <c r="J35" s="608"/>
      <c r="K35" s="609"/>
      <c r="L35" s="609"/>
      <c r="M35" s="609"/>
      <c r="N35" s="610"/>
      <c r="O35" s="608"/>
      <c r="P35" s="609"/>
      <c r="Q35" s="609"/>
      <c r="R35" s="609"/>
      <c r="S35" s="609"/>
      <c r="T35" s="609"/>
      <c r="U35" s="609"/>
      <c r="V35" s="609"/>
      <c r="W35" s="609"/>
      <c r="X35" s="609"/>
      <c r="Y35" s="610"/>
    </row>
    <row r="36" spans="1:25" ht="11.45" customHeight="1" x14ac:dyDescent="0.2">
      <c r="A36" s="579" t="s">
        <v>30</v>
      </c>
      <c r="B36" s="580"/>
      <c r="C36" s="580"/>
      <c r="D36" s="580"/>
      <c r="E36" s="580"/>
      <c r="F36" s="580"/>
      <c r="G36" s="580"/>
      <c r="H36" s="580"/>
      <c r="I36" s="580"/>
      <c r="J36" s="580"/>
      <c r="K36" s="580"/>
      <c r="L36" s="580"/>
      <c r="M36" s="580"/>
      <c r="N36" s="580"/>
      <c r="O36" s="580"/>
      <c r="P36" s="580"/>
      <c r="Q36" s="581"/>
      <c r="R36" s="567" t="s">
        <v>9</v>
      </c>
      <c r="S36" s="568"/>
      <c r="T36" s="568"/>
      <c r="U36" s="569"/>
      <c r="V36" s="567" t="s">
        <v>10</v>
      </c>
      <c r="W36" s="568"/>
      <c r="X36" s="568"/>
      <c r="Y36" s="569"/>
    </row>
    <row r="37" spans="1:25" ht="18" customHeight="1" x14ac:dyDescent="0.2">
      <c r="A37" s="675"/>
      <c r="B37" s="676"/>
      <c r="C37" s="676"/>
      <c r="D37" s="676"/>
      <c r="E37" s="676"/>
      <c r="F37" s="676"/>
      <c r="G37" s="676"/>
      <c r="H37" s="676"/>
      <c r="I37" s="676"/>
      <c r="J37" s="676"/>
      <c r="K37" s="676"/>
      <c r="L37" s="676"/>
      <c r="M37" s="676"/>
      <c r="N37" s="676"/>
      <c r="O37" s="676"/>
      <c r="P37" s="676"/>
      <c r="Q37" s="677"/>
      <c r="R37" s="608"/>
      <c r="S37" s="609"/>
      <c r="T37" s="609"/>
      <c r="U37" s="610"/>
      <c r="V37" s="672"/>
      <c r="W37" s="673"/>
      <c r="X37" s="673"/>
      <c r="Y37" s="674"/>
    </row>
    <row r="38" spans="1:25" ht="11.45" customHeight="1" x14ac:dyDescent="0.2">
      <c r="A38" s="567" t="s">
        <v>31</v>
      </c>
      <c r="B38" s="568"/>
      <c r="C38" s="568"/>
      <c r="D38" s="568"/>
      <c r="E38" s="568"/>
      <c r="F38" s="568"/>
      <c r="G38" s="568"/>
      <c r="H38" s="568"/>
      <c r="I38" s="569"/>
      <c r="J38" s="567" t="s">
        <v>32</v>
      </c>
      <c r="K38" s="568"/>
      <c r="L38" s="568"/>
      <c r="M38" s="568"/>
      <c r="N38" s="569"/>
      <c r="O38" s="567" t="s">
        <v>33</v>
      </c>
      <c r="P38" s="568"/>
      <c r="Q38" s="569"/>
      <c r="R38" s="567" t="s">
        <v>34</v>
      </c>
      <c r="S38" s="568"/>
      <c r="T38" s="568"/>
      <c r="U38" s="568"/>
      <c r="V38" s="568"/>
      <c r="W38" s="568"/>
      <c r="X38" s="568"/>
      <c r="Y38" s="569"/>
    </row>
    <row r="39" spans="1:25" ht="18" customHeight="1" x14ac:dyDescent="0.2">
      <c r="A39" s="694"/>
      <c r="B39" s="695"/>
      <c r="C39" s="695"/>
      <c r="D39" s="695"/>
      <c r="E39" s="695"/>
      <c r="F39" s="695"/>
      <c r="G39" s="695"/>
      <c r="H39" s="695"/>
      <c r="I39" s="696"/>
      <c r="J39" s="694"/>
      <c r="K39" s="695"/>
      <c r="L39" s="695"/>
      <c r="M39" s="695"/>
      <c r="N39" s="696"/>
      <c r="O39" s="697"/>
      <c r="P39" s="698"/>
      <c r="Q39" s="699"/>
      <c r="R39" s="694"/>
      <c r="S39" s="695"/>
      <c r="T39" s="695"/>
      <c r="U39" s="695"/>
      <c r="V39" s="695"/>
      <c r="W39" s="695"/>
      <c r="X39" s="695"/>
      <c r="Y39" s="696"/>
    </row>
    <row r="40" spans="1:25" ht="11.45" customHeight="1" x14ac:dyDescent="0.2">
      <c r="A40" s="567" t="s">
        <v>35</v>
      </c>
      <c r="B40" s="568"/>
      <c r="C40" s="568"/>
      <c r="D40" s="568"/>
      <c r="E40" s="568"/>
      <c r="F40" s="568"/>
      <c r="G40" s="568"/>
      <c r="H40" s="568"/>
      <c r="I40" s="569"/>
      <c r="J40" s="567" t="s">
        <v>36</v>
      </c>
      <c r="K40" s="568"/>
      <c r="L40" s="568"/>
      <c r="M40" s="568"/>
      <c r="N40" s="568"/>
      <c r="O40" s="568"/>
      <c r="P40" s="568"/>
      <c r="Q40" s="569"/>
      <c r="R40" s="567" t="s">
        <v>37</v>
      </c>
      <c r="S40" s="568"/>
      <c r="T40" s="568"/>
      <c r="U40" s="568"/>
      <c r="V40" s="568"/>
      <c r="W40" s="568"/>
      <c r="X40" s="568"/>
      <c r="Y40" s="569"/>
    </row>
    <row r="41" spans="1:25" ht="18" customHeight="1" x14ac:dyDescent="0.2">
      <c r="A41" s="690"/>
      <c r="B41" s="691"/>
      <c r="C41" s="691"/>
      <c r="D41" s="691"/>
      <c r="E41" s="691"/>
      <c r="F41" s="70" t="s">
        <v>38</v>
      </c>
      <c r="G41" s="702"/>
      <c r="H41" s="702"/>
      <c r="I41" s="703"/>
      <c r="J41" s="685"/>
      <c r="K41" s="686"/>
      <c r="L41" s="686"/>
      <c r="M41" s="686"/>
      <c r="N41" s="686"/>
      <c r="O41" s="686"/>
      <c r="P41" s="686"/>
      <c r="Q41" s="687"/>
      <c r="R41" s="685"/>
      <c r="S41" s="688"/>
      <c r="T41" s="688"/>
      <c r="U41" s="688"/>
      <c r="V41" s="688"/>
      <c r="W41" s="688"/>
      <c r="X41" s="688"/>
      <c r="Y41" s="689"/>
    </row>
    <row r="42" spans="1:25" ht="18" customHeight="1" x14ac:dyDescent="0.2">
      <c r="A42" s="704" t="s">
        <v>42</v>
      </c>
      <c r="B42" s="705"/>
      <c r="C42" s="705"/>
      <c r="D42" s="705"/>
      <c r="E42" s="705"/>
      <c r="F42" s="705"/>
      <c r="G42" s="705"/>
      <c r="H42" s="705"/>
      <c r="I42" s="705"/>
      <c r="J42" s="705"/>
      <c r="K42" s="705"/>
      <c r="L42" s="705"/>
      <c r="M42" s="705"/>
      <c r="N42" s="705"/>
      <c r="O42" s="705"/>
      <c r="P42" s="705"/>
      <c r="Q42" s="705"/>
      <c r="R42" s="705"/>
      <c r="S42" s="705"/>
      <c r="T42" s="705"/>
      <c r="U42" s="705"/>
      <c r="V42" s="705"/>
      <c r="W42" s="705"/>
      <c r="X42" s="705"/>
      <c r="Y42" s="706"/>
    </row>
    <row r="43" spans="1:25" ht="18" customHeight="1" x14ac:dyDescent="0.2">
      <c r="A43" s="73"/>
      <c r="B43" s="742" t="s">
        <v>150</v>
      </c>
      <c r="C43" s="742"/>
      <c r="D43" s="742"/>
      <c r="E43" s="742"/>
      <c r="F43" s="742"/>
      <c r="G43" s="742"/>
      <c r="H43" s="742"/>
      <c r="I43" s="742"/>
      <c r="J43" s="742"/>
      <c r="K43" s="75"/>
      <c r="L43" s="75"/>
      <c r="M43" s="75"/>
      <c r="N43" s="75"/>
      <c r="O43" s="75"/>
      <c r="P43" s="75"/>
      <c r="Q43" s="75"/>
      <c r="R43" s="75"/>
      <c r="S43" s="75"/>
      <c r="T43" s="75"/>
      <c r="U43" s="75"/>
      <c r="V43" s="75"/>
      <c r="W43" s="75"/>
      <c r="X43" s="75"/>
      <c r="Y43" s="76"/>
    </row>
    <row r="44" spans="1:25" ht="15.6" customHeight="1" x14ac:dyDescent="0.2">
      <c r="A44" s="7"/>
      <c r="B44" s="743" t="s">
        <v>151</v>
      </c>
      <c r="C44" s="743"/>
      <c r="D44" s="743"/>
      <c r="E44" s="743"/>
      <c r="F44" s="743"/>
      <c r="G44" s="743"/>
      <c r="H44" s="743"/>
      <c r="I44" s="743"/>
      <c r="J44" s="743"/>
      <c r="K44" s="77"/>
      <c r="L44" s="77"/>
      <c r="M44" s="77"/>
      <c r="N44" s="77"/>
      <c r="O44" s="77"/>
      <c r="P44" s="77"/>
      <c r="Q44" s="77"/>
      <c r="R44" s="77"/>
      <c r="S44" s="77"/>
      <c r="T44" s="77"/>
      <c r="U44" s="77"/>
      <c r="V44" s="77"/>
      <c r="W44" s="77"/>
      <c r="X44" s="77"/>
      <c r="Y44" s="11"/>
    </row>
    <row r="45" spans="1:25" ht="28.5" customHeight="1" x14ac:dyDescent="0.2">
      <c r="A45" s="7"/>
      <c r="B45" s="71"/>
      <c r="C45" s="71"/>
      <c r="D45" s="71"/>
      <c r="E45" s="71"/>
      <c r="F45" s="71"/>
      <c r="G45" s="71"/>
      <c r="H45" s="71"/>
      <c r="I45" s="71"/>
      <c r="J45" s="71"/>
      <c r="K45" s="77"/>
      <c r="L45" s="77"/>
      <c r="M45" s="77"/>
      <c r="N45" s="77"/>
      <c r="O45" s="77"/>
      <c r="P45" s="77"/>
      <c r="Q45" s="77"/>
      <c r="R45" s="77"/>
      <c r="S45" s="77"/>
      <c r="T45" s="77"/>
      <c r="U45" s="77"/>
      <c r="V45" s="77"/>
      <c r="W45" s="77"/>
      <c r="X45" s="77"/>
      <c r="Y45" s="11"/>
    </row>
    <row r="46" spans="1:25" ht="15.6" customHeight="1" x14ac:dyDescent="0.2">
      <c r="A46" s="7"/>
      <c r="B46" s="744" t="s">
        <v>152</v>
      </c>
      <c r="C46" s="744"/>
      <c r="D46" s="744"/>
      <c r="E46" s="744"/>
      <c r="F46" s="744"/>
      <c r="G46" s="744"/>
      <c r="H46" s="744"/>
      <c r="I46" s="744"/>
      <c r="J46" s="744"/>
      <c r="K46" s="71"/>
      <c r="L46" s="71"/>
      <c r="M46" s="71"/>
      <c r="N46" s="71"/>
      <c r="O46" s="71"/>
      <c r="P46" s="71"/>
      <c r="Q46" s="71"/>
      <c r="R46" s="71"/>
      <c r="S46" s="71"/>
      <c r="T46" s="71"/>
      <c r="U46" s="71"/>
      <c r="V46" s="71"/>
      <c r="W46" s="71"/>
      <c r="X46" s="71"/>
      <c r="Y46" s="11"/>
    </row>
    <row r="47" spans="1:25" ht="21.75" customHeight="1" x14ac:dyDescent="0.2">
      <c r="A47" s="7"/>
      <c r="B47" s="80"/>
      <c r="C47" s="80"/>
      <c r="D47" s="80"/>
      <c r="E47" s="80"/>
      <c r="F47" s="80"/>
      <c r="G47" s="80"/>
      <c r="H47" s="80"/>
      <c r="I47" s="80"/>
      <c r="J47" s="80"/>
      <c r="K47" s="72"/>
      <c r="L47" s="72"/>
      <c r="M47" s="72"/>
      <c r="N47" s="72"/>
      <c r="O47" s="72"/>
      <c r="P47" s="72"/>
      <c r="Q47" s="72"/>
      <c r="R47" s="72"/>
      <c r="S47" s="72"/>
      <c r="T47" s="72"/>
      <c r="U47" s="72"/>
      <c r="V47" s="72"/>
      <c r="W47" s="72"/>
      <c r="X47" s="72"/>
      <c r="Y47" s="11"/>
    </row>
    <row r="48" spans="1:25" ht="15.6" customHeight="1" x14ac:dyDescent="0.2">
      <c r="A48" s="7"/>
      <c r="B48" s="745" t="s">
        <v>43</v>
      </c>
      <c r="C48" s="745"/>
      <c r="D48" s="745"/>
      <c r="E48" s="745"/>
      <c r="F48" s="745"/>
      <c r="G48" s="745"/>
      <c r="H48" s="745"/>
      <c r="I48" s="745"/>
      <c r="J48" s="745"/>
      <c r="K48" s="79"/>
      <c r="L48" s="79"/>
      <c r="M48" s="79"/>
      <c r="N48" s="79"/>
      <c r="O48" s="79"/>
      <c r="P48" s="79"/>
      <c r="Q48" s="79"/>
      <c r="R48" s="79"/>
      <c r="S48" s="79"/>
      <c r="T48" s="79"/>
      <c r="U48" s="79"/>
      <c r="V48" s="79"/>
      <c r="W48" s="79"/>
      <c r="X48" s="79"/>
      <c r="Y48" s="11"/>
    </row>
    <row r="49" spans="1:25" ht="10.5" customHeight="1" x14ac:dyDescent="0.2">
      <c r="A49" s="7"/>
      <c r="B49" s="79"/>
      <c r="C49" s="79"/>
      <c r="D49" s="79"/>
      <c r="E49" s="79"/>
      <c r="F49" s="79"/>
      <c r="G49" s="79"/>
      <c r="H49" s="79"/>
      <c r="I49" s="79"/>
      <c r="J49" s="79"/>
      <c r="K49" s="79"/>
      <c r="L49" s="79"/>
      <c r="M49" s="79"/>
      <c r="N49" s="79"/>
      <c r="O49" s="79"/>
      <c r="P49" s="79"/>
      <c r="Q49" s="79"/>
      <c r="R49" s="79"/>
      <c r="S49" s="79"/>
      <c r="T49" s="79"/>
      <c r="U49" s="79"/>
      <c r="V49" s="79"/>
      <c r="W49" s="79"/>
      <c r="X49" s="79"/>
      <c r="Y49" s="11"/>
    </row>
    <row r="50" spans="1:25" ht="6.75" customHeight="1" x14ac:dyDescent="0.2">
      <c r="A50" s="8"/>
      <c r="B50" s="74"/>
      <c r="C50" s="74"/>
      <c r="D50" s="74"/>
      <c r="E50" s="74"/>
      <c r="F50" s="74"/>
      <c r="G50" s="74"/>
      <c r="H50" s="74"/>
      <c r="I50" s="74"/>
      <c r="J50" s="74"/>
      <c r="K50" s="74"/>
      <c r="L50" s="74"/>
      <c r="M50" s="74"/>
      <c r="N50" s="74"/>
      <c r="O50" s="74"/>
      <c r="P50" s="74"/>
      <c r="Q50" s="74"/>
      <c r="R50" s="74"/>
      <c r="S50" s="74"/>
      <c r="T50" s="74"/>
      <c r="U50" s="74"/>
      <c r="V50" s="74"/>
      <c r="W50" s="74"/>
      <c r="X50" s="74"/>
      <c r="Y50" s="6"/>
    </row>
    <row r="51" spans="1:25" ht="26.25" customHeight="1" x14ac:dyDescent="0.25">
      <c r="A51" s="797" t="s">
        <v>456</v>
      </c>
      <c r="B51" s="797"/>
      <c r="C51" s="797"/>
      <c r="D51" s="797"/>
      <c r="E51" s="797"/>
      <c r="F51" s="797"/>
      <c r="G51" s="797"/>
      <c r="H51" s="797"/>
      <c r="I51" s="797"/>
      <c r="J51" s="797"/>
      <c r="K51" s="797"/>
      <c r="L51" s="797"/>
      <c r="M51" s="797"/>
      <c r="N51" s="797"/>
      <c r="O51" s="797"/>
      <c r="P51" s="797"/>
      <c r="Q51" s="797"/>
      <c r="R51" s="797"/>
      <c r="S51" s="797"/>
      <c r="T51" s="797"/>
      <c r="U51" s="797"/>
      <c r="V51" s="797"/>
      <c r="W51" s="797"/>
      <c r="X51" s="797"/>
      <c r="Y51" s="797"/>
    </row>
    <row r="52" spans="1:25" ht="18" customHeight="1" x14ac:dyDescent="0.2">
      <c r="A52" s="12" t="s">
        <v>41</v>
      </c>
      <c r="B52" s="700" t="s">
        <v>489</v>
      </c>
      <c r="C52" s="700"/>
      <c r="D52" s="700"/>
      <c r="E52" s="700"/>
      <c r="F52" s="700"/>
      <c r="G52" s="700"/>
      <c r="H52" s="700"/>
      <c r="I52" s="700"/>
      <c r="J52" s="700"/>
      <c r="K52" s="700"/>
      <c r="L52" s="700"/>
      <c r="M52" s="700"/>
      <c r="N52" s="700"/>
      <c r="O52" s="700"/>
      <c r="P52" s="700"/>
      <c r="Q52" s="700"/>
      <c r="R52" s="700"/>
      <c r="S52" s="700"/>
      <c r="T52" s="700"/>
      <c r="U52" s="700"/>
      <c r="V52" s="700"/>
      <c r="W52" s="700"/>
      <c r="X52" s="700"/>
      <c r="Y52" s="701"/>
    </row>
    <row r="53" spans="1:25" ht="11.45" customHeight="1" x14ac:dyDescent="0.2">
      <c r="A53" s="567" t="s">
        <v>28</v>
      </c>
      <c r="B53" s="568"/>
      <c r="C53" s="568"/>
      <c r="D53" s="568"/>
      <c r="E53" s="568"/>
      <c r="F53" s="568"/>
      <c r="G53" s="568"/>
      <c r="H53" s="568"/>
      <c r="I53" s="569"/>
      <c r="J53" s="567" t="s">
        <v>27</v>
      </c>
      <c r="K53" s="568"/>
      <c r="L53" s="568"/>
      <c r="M53" s="568"/>
      <c r="N53" s="569"/>
      <c r="O53" s="567" t="s">
        <v>29</v>
      </c>
      <c r="P53" s="568"/>
      <c r="Q53" s="568"/>
      <c r="R53" s="568"/>
      <c r="S53" s="568"/>
      <c r="T53" s="568"/>
      <c r="U53" s="568"/>
      <c r="V53" s="568"/>
      <c r="W53" s="568"/>
      <c r="X53" s="568"/>
      <c r="Y53" s="569"/>
    </row>
    <row r="54" spans="1:25" ht="18" customHeight="1" x14ac:dyDescent="0.2">
      <c r="A54" s="595"/>
      <c r="B54" s="596"/>
      <c r="C54" s="596"/>
      <c r="D54" s="596"/>
      <c r="E54" s="596"/>
      <c r="F54" s="596"/>
      <c r="G54" s="596"/>
      <c r="H54" s="596"/>
      <c r="I54" s="597"/>
      <c r="J54" s="595"/>
      <c r="K54" s="596"/>
      <c r="L54" s="596"/>
      <c r="M54" s="596"/>
      <c r="N54" s="597"/>
      <c r="O54" s="595"/>
      <c r="P54" s="596"/>
      <c r="Q54" s="596"/>
      <c r="R54" s="596"/>
      <c r="S54" s="596"/>
      <c r="T54" s="596"/>
      <c r="U54" s="596"/>
      <c r="V54" s="596"/>
      <c r="W54" s="596"/>
      <c r="X54" s="596"/>
      <c r="Y54" s="597"/>
    </row>
    <row r="55" spans="1:25" ht="11.45" customHeight="1" x14ac:dyDescent="0.2">
      <c r="A55" s="579" t="s">
        <v>30</v>
      </c>
      <c r="B55" s="580"/>
      <c r="C55" s="580"/>
      <c r="D55" s="580"/>
      <c r="E55" s="580"/>
      <c r="F55" s="580"/>
      <c r="G55" s="580"/>
      <c r="H55" s="580"/>
      <c r="I55" s="580"/>
      <c r="J55" s="580"/>
      <c r="K55" s="580"/>
      <c r="L55" s="580"/>
      <c r="M55" s="580"/>
      <c r="N55" s="580"/>
      <c r="O55" s="580"/>
      <c r="P55" s="580"/>
      <c r="Q55" s="581"/>
      <c r="R55" s="567" t="s">
        <v>9</v>
      </c>
      <c r="S55" s="568"/>
      <c r="T55" s="568"/>
      <c r="U55" s="569"/>
      <c r="V55" s="567" t="s">
        <v>10</v>
      </c>
      <c r="W55" s="568"/>
      <c r="X55" s="568"/>
      <c r="Y55" s="569"/>
    </row>
    <row r="56" spans="1:25" ht="18" customHeight="1" x14ac:dyDescent="0.2">
      <c r="A56" s="750"/>
      <c r="B56" s="751"/>
      <c r="C56" s="751"/>
      <c r="D56" s="751"/>
      <c r="E56" s="751"/>
      <c r="F56" s="751"/>
      <c r="G56" s="751"/>
      <c r="H56" s="751"/>
      <c r="I56" s="751"/>
      <c r="J56" s="751"/>
      <c r="K56" s="751"/>
      <c r="L56" s="751"/>
      <c r="M56" s="751"/>
      <c r="N56" s="751"/>
      <c r="O56" s="751"/>
      <c r="P56" s="751"/>
      <c r="Q56" s="752"/>
      <c r="R56" s="753"/>
      <c r="S56" s="754"/>
      <c r="T56" s="754"/>
      <c r="U56" s="755"/>
      <c r="V56" s="753"/>
      <c r="W56" s="754"/>
      <c r="X56" s="754"/>
      <c r="Y56" s="755"/>
    </row>
    <row r="57" spans="1:25" ht="11.45" customHeight="1" x14ac:dyDescent="0.2">
      <c r="A57" s="567" t="s">
        <v>31</v>
      </c>
      <c r="B57" s="568"/>
      <c r="C57" s="568"/>
      <c r="D57" s="568"/>
      <c r="E57" s="568"/>
      <c r="F57" s="568"/>
      <c r="G57" s="568"/>
      <c r="H57" s="568"/>
      <c r="I57" s="569"/>
      <c r="J57" s="567" t="s">
        <v>32</v>
      </c>
      <c r="K57" s="568"/>
      <c r="L57" s="568"/>
      <c r="M57" s="568"/>
      <c r="N57" s="569"/>
      <c r="O57" s="567" t="s">
        <v>33</v>
      </c>
      <c r="P57" s="568"/>
      <c r="Q57" s="569"/>
      <c r="R57" s="567" t="s">
        <v>34</v>
      </c>
      <c r="S57" s="568"/>
      <c r="T57" s="568"/>
      <c r="U57" s="568"/>
      <c r="V57" s="568"/>
      <c r="W57" s="568"/>
      <c r="X57" s="568"/>
      <c r="Y57" s="569"/>
    </row>
    <row r="58" spans="1:25" ht="18" customHeight="1" x14ac:dyDescent="0.2">
      <c r="A58" s="747"/>
      <c r="B58" s="748"/>
      <c r="C58" s="748"/>
      <c r="D58" s="748"/>
      <c r="E58" s="748"/>
      <c r="F58" s="748"/>
      <c r="G58" s="748"/>
      <c r="H58" s="748"/>
      <c r="I58" s="749"/>
      <c r="J58" s="747"/>
      <c r="K58" s="748"/>
      <c r="L58" s="748"/>
      <c r="M58" s="748"/>
      <c r="N58" s="749"/>
      <c r="O58" s="602"/>
      <c r="P58" s="603"/>
      <c r="Q58" s="604"/>
      <c r="R58" s="747"/>
      <c r="S58" s="748"/>
      <c r="T58" s="748"/>
      <c r="U58" s="748"/>
      <c r="V58" s="748"/>
      <c r="W58" s="748"/>
      <c r="X58" s="748"/>
      <c r="Y58" s="749"/>
    </row>
    <row r="59" spans="1:25" ht="11.45" customHeight="1" x14ac:dyDescent="0.2">
      <c r="A59" s="567" t="s">
        <v>35</v>
      </c>
      <c r="B59" s="568"/>
      <c r="C59" s="568"/>
      <c r="D59" s="568"/>
      <c r="E59" s="568"/>
      <c r="F59" s="568"/>
      <c r="G59" s="568"/>
      <c r="H59" s="568"/>
      <c r="I59" s="569"/>
      <c r="J59" s="567" t="s">
        <v>36</v>
      </c>
      <c r="K59" s="568"/>
      <c r="L59" s="568"/>
      <c r="M59" s="568"/>
      <c r="N59" s="568"/>
      <c r="O59" s="568"/>
      <c r="P59" s="568"/>
      <c r="Q59" s="569"/>
      <c r="R59" s="567" t="s">
        <v>37</v>
      </c>
      <c r="S59" s="568"/>
      <c r="T59" s="568"/>
      <c r="U59" s="568"/>
      <c r="V59" s="568"/>
      <c r="W59" s="568"/>
      <c r="X59" s="568"/>
      <c r="Y59" s="569"/>
    </row>
    <row r="60" spans="1:25" ht="18" customHeight="1" x14ac:dyDescent="0.2">
      <c r="A60" s="708"/>
      <c r="B60" s="709"/>
      <c r="C60" s="709"/>
      <c r="D60" s="709"/>
      <c r="E60" s="709"/>
      <c r="F60" s="70" t="s">
        <v>38</v>
      </c>
      <c r="G60" s="710"/>
      <c r="H60" s="710"/>
      <c r="I60" s="711"/>
      <c r="J60" s="708"/>
      <c r="K60" s="709"/>
      <c r="L60" s="709"/>
      <c r="M60" s="709"/>
      <c r="N60" s="709"/>
      <c r="O60" s="709"/>
      <c r="P60" s="709"/>
      <c r="Q60" s="712"/>
      <c r="R60" s="708"/>
      <c r="S60" s="713"/>
      <c r="T60" s="713"/>
      <c r="U60" s="713"/>
      <c r="V60" s="713"/>
      <c r="W60" s="713"/>
      <c r="X60" s="713"/>
      <c r="Y60" s="714"/>
    </row>
    <row r="61" spans="1:25" ht="18.75" customHeight="1" x14ac:dyDescent="0.2">
      <c r="A61" s="12" t="s">
        <v>44</v>
      </c>
      <c r="B61" s="700" t="s">
        <v>490</v>
      </c>
      <c r="C61" s="700"/>
      <c r="D61" s="700"/>
      <c r="E61" s="700"/>
      <c r="F61" s="700"/>
      <c r="G61" s="700"/>
      <c r="H61" s="700"/>
      <c r="I61" s="700"/>
      <c r="J61" s="700"/>
      <c r="K61" s="700"/>
      <c r="L61" s="700"/>
      <c r="M61" s="700"/>
      <c r="N61" s="700"/>
      <c r="O61" s="700"/>
      <c r="P61" s="700"/>
      <c r="Q61" s="700"/>
      <c r="R61" s="700"/>
      <c r="S61" s="700"/>
      <c r="T61" s="700"/>
      <c r="U61" s="700"/>
      <c r="V61" s="700"/>
      <c r="W61" s="700"/>
      <c r="X61" s="700"/>
      <c r="Y61" s="701"/>
    </row>
    <row r="62" spans="1:25" ht="27.6" customHeight="1" x14ac:dyDescent="0.2">
      <c r="A62" s="19"/>
      <c r="B62" s="23" t="s">
        <v>48</v>
      </c>
      <c r="C62" s="606" t="s">
        <v>491</v>
      </c>
      <c r="D62" s="606"/>
      <c r="E62" s="606"/>
      <c r="F62" s="606"/>
      <c r="G62" s="606"/>
      <c r="H62" s="606"/>
      <c r="I62" s="606"/>
      <c r="J62" s="606"/>
      <c r="K62" s="606"/>
      <c r="L62" s="606"/>
      <c r="M62" s="606"/>
      <c r="N62" s="606"/>
      <c r="O62" s="606"/>
      <c r="P62" s="606"/>
      <c r="Q62" s="606"/>
      <c r="R62" s="606"/>
      <c r="S62" s="13"/>
      <c r="T62" s="45"/>
      <c r="U62" s="56" t="s">
        <v>46</v>
      </c>
      <c r="V62" s="13"/>
      <c r="W62" s="45"/>
      <c r="X62" s="56" t="s">
        <v>47</v>
      </c>
      <c r="Y62" s="20"/>
    </row>
    <row r="63" spans="1:25" ht="18" customHeight="1" x14ac:dyDescent="0.2">
      <c r="A63" s="14"/>
      <c r="B63" s="52" t="s">
        <v>49</v>
      </c>
      <c r="C63" s="578" t="s">
        <v>492</v>
      </c>
      <c r="D63" s="578"/>
      <c r="E63" s="578"/>
      <c r="F63" s="578"/>
      <c r="G63" s="578"/>
      <c r="H63" s="578"/>
      <c r="I63" s="578"/>
      <c r="J63" s="578"/>
      <c r="K63" s="578"/>
      <c r="L63" s="578"/>
      <c r="M63" s="578"/>
      <c r="N63" s="578"/>
      <c r="O63" s="578"/>
      <c r="P63" s="578"/>
      <c r="Q63" s="578"/>
      <c r="R63" s="578"/>
      <c r="S63" s="10"/>
      <c r="T63" s="33"/>
      <c r="U63" s="50" t="s">
        <v>46</v>
      </c>
      <c r="V63" s="10"/>
      <c r="W63" s="33"/>
      <c r="X63" s="50" t="s">
        <v>47</v>
      </c>
      <c r="Y63" s="15"/>
    </row>
    <row r="64" spans="1:25" ht="18" customHeight="1" x14ac:dyDescent="0.2">
      <c r="A64" s="14"/>
      <c r="B64" s="52" t="s">
        <v>50</v>
      </c>
      <c r="C64" s="578" t="s">
        <v>493</v>
      </c>
      <c r="D64" s="578"/>
      <c r="E64" s="578"/>
      <c r="F64" s="578"/>
      <c r="G64" s="578"/>
      <c r="H64" s="578"/>
      <c r="I64" s="578"/>
      <c r="J64" s="578"/>
      <c r="K64" s="578"/>
      <c r="L64" s="607"/>
      <c r="M64" s="607"/>
      <c r="N64" s="607"/>
      <c r="O64" s="607"/>
      <c r="P64" s="607"/>
      <c r="Q64" s="607"/>
      <c r="R64" s="607"/>
      <c r="S64" s="607"/>
      <c r="T64" s="10"/>
      <c r="U64" s="10"/>
      <c r="V64" s="10"/>
      <c r="W64" s="10"/>
      <c r="X64" s="10"/>
      <c r="Y64" s="15"/>
    </row>
    <row r="65" spans="1:25" ht="3.75" customHeight="1" x14ac:dyDescent="0.2">
      <c r="A65" s="14"/>
      <c r="B65" s="52"/>
      <c r="C65" s="58"/>
      <c r="D65" s="58"/>
      <c r="E65" s="58"/>
      <c r="F65" s="58"/>
      <c r="G65" s="58"/>
      <c r="H65" s="58"/>
      <c r="I65" s="58"/>
      <c r="J65" s="58"/>
      <c r="K65" s="58"/>
      <c r="L65" s="58"/>
      <c r="M65" s="58"/>
      <c r="N65" s="58"/>
      <c r="O65" s="58"/>
      <c r="P65" s="58"/>
      <c r="Q65" s="58"/>
      <c r="R65" s="58"/>
      <c r="S65" s="58"/>
      <c r="T65" s="10"/>
      <c r="U65" s="10"/>
      <c r="V65" s="10"/>
      <c r="W65" s="10"/>
      <c r="X65" s="10"/>
      <c r="Y65" s="15"/>
    </row>
    <row r="66" spans="1:25" ht="18.75" customHeight="1" x14ac:dyDescent="0.2">
      <c r="A66" s="12" t="s">
        <v>51</v>
      </c>
      <c r="B66" s="446" t="s">
        <v>52</v>
      </c>
      <c r="C66" s="446"/>
      <c r="D66" s="446"/>
      <c r="E66" s="446"/>
      <c r="F66" s="446"/>
      <c r="G66" s="446"/>
      <c r="H66" s="446"/>
      <c r="I66" s="446"/>
      <c r="J66" s="446"/>
      <c r="K66" s="446"/>
      <c r="L66" s="446"/>
      <c r="M66" s="446"/>
      <c r="N66" s="446"/>
      <c r="O66" s="446"/>
      <c r="P66" s="446"/>
      <c r="Q66" s="446"/>
      <c r="R66" s="446"/>
      <c r="S66" s="446"/>
      <c r="T66" s="446"/>
      <c r="U66" s="446"/>
      <c r="V66" s="446"/>
      <c r="W66" s="446"/>
      <c r="X66" s="446"/>
      <c r="Y66" s="619"/>
    </row>
    <row r="67" spans="1:25" ht="17.45" customHeight="1" x14ac:dyDescent="0.2">
      <c r="A67" s="19"/>
      <c r="B67" s="57" t="s">
        <v>45</v>
      </c>
      <c r="C67" s="719" t="s">
        <v>98</v>
      </c>
      <c r="D67" s="719"/>
      <c r="E67" s="719"/>
      <c r="F67" s="719"/>
      <c r="G67" s="719"/>
      <c r="H67" s="719"/>
      <c r="I67" s="719"/>
      <c r="J67" s="719"/>
      <c r="K67" s="719"/>
      <c r="L67" s="719"/>
      <c r="M67" s="719"/>
      <c r="N67" s="719"/>
      <c r="O67" s="719"/>
      <c r="P67" s="719"/>
      <c r="Q67" s="719"/>
      <c r="R67" s="719"/>
      <c r="S67" s="719"/>
      <c r="T67" s="719"/>
      <c r="U67" s="719"/>
      <c r="V67" s="719"/>
      <c r="W67" s="719"/>
      <c r="X67" s="719"/>
      <c r="Y67" s="720"/>
    </row>
    <row r="68" spans="1:25" ht="13.9" customHeight="1" x14ac:dyDescent="0.2">
      <c r="A68" s="14"/>
      <c r="B68" s="39" t="s">
        <v>49</v>
      </c>
      <c r="C68" s="721" t="s">
        <v>99</v>
      </c>
      <c r="D68" s="721"/>
      <c r="E68" s="721"/>
      <c r="F68" s="721"/>
      <c r="G68" s="721"/>
      <c r="H68" s="721"/>
      <c r="I68" s="721"/>
      <c r="J68" s="721"/>
      <c r="K68" s="721"/>
      <c r="L68" s="721"/>
      <c r="M68" s="721"/>
      <c r="N68" s="721"/>
      <c r="O68" s="721"/>
      <c r="P68" s="721"/>
      <c r="Q68" s="721"/>
      <c r="R68" s="721"/>
      <c r="S68" s="721"/>
      <c r="T68" s="721"/>
      <c r="U68" s="721"/>
      <c r="V68" s="721"/>
      <c r="W68" s="721"/>
      <c r="X68" s="721"/>
      <c r="Y68" s="722"/>
    </row>
    <row r="69" spans="1:25" ht="7.9" customHeight="1" x14ac:dyDescent="0.2">
      <c r="A69" s="716"/>
      <c r="B69" s="717"/>
      <c r="C69" s="717"/>
      <c r="D69" s="717"/>
      <c r="E69" s="717"/>
      <c r="F69" s="717"/>
      <c r="G69" s="717"/>
      <c r="H69" s="717"/>
      <c r="I69" s="717"/>
      <c r="J69" s="717"/>
      <c r="K69" s="717"/>
      <c r="L69" s="717"/>
      <c r="M69" s="717"/>
      <c r="N69" s="717"/>
      <c r="O69" s="717"/>
      <c r="P69" s="717"/>
      <c r="Q69" s="717"/>
      <c r="R69" s="717"/>
      <c r="S69" s="717"/>
      <c r="T69" s="717"/>
      <c r="U69" s="717"/>
      <c r="V69" s="717"/>
      <c r="W69" s="717"/>
      <c r="X69" s="717"/>
      <c r="Y69" s="718"/>
    </row>
    <row r="70" spans="1:25" ht="18.75" customHeight="1" x14ac:dyDescent="0.2">
      <c r="A70" s="12" t="s">
        <v>53</v>
      </c>
      <c r="B70" s="446" t="s">
        <v>54</v>
      </c>
      <c r="C70" s="446"/>
      <c r="D70" s="446"/>
      <c r="E70" s="446"/>
      <c r="F70" s="446"/>
      <c r="G70" s="446"/>
      <c r="H70" s="446"/>
      <c r="I70" s="446"/>
      <c r="J70" s="446"/>
      <c r="K70" s="446"/>
      <c r="L70" s="446"/>
      <c r="M70" s="446"/>
      <c r="N70" s="446"/>
      <c r="O70" s="446"/>
      <c r="P70" s="446"/>
      <c r="Q70" s="446"/>
      <c r="R70" s="446"/>
      <c r="S70" s="446"/>
      <c r="T70" s="446"/>
      <c r="U70" s="446"/>
      <c r="V70" s="446"/>
      <c r="W70" s="446"/>
      <c r="X70" s="446"/>
      <c r="Y70" s="619"/>
    </row>
    <row r="71" spans="1:25" ht="51.75" customHeight="1" x14ac:dyDescent="0.2">
      <c r="A71" s="19"/>
      <c r="B71" s="47" t="s">
        <v>48</v>
      </c>
      <c r="C71" s="606" t="s">
        <v>100</v>
      </c>
      <c r="D71" s="606"/>
      <c r="E71" s="606"/>
      <c r="F71" s="606"/>
      <c r="G71" s="606"/>
      <c r="H71" s="606"/>
      <c r="I71" s="606"/>
      <c r="J71" s="606"/>
      <c r="K71" s="606"/>
      <c r="L71" s="606"/>
      <c r="M71" s="606"/>
      <c r="N71" s="606"/>
      <c r="O71" s="606"/>
      <c r="P71" s="606"/>
      <c r="Q71" s="606"/>
      <c r="R71" s="606"/>
      <c r="S71" s="606"/>
      <c r="T71" s="45"/>
      <c r="U71" s="48" t="s">
        <v>104</v>
      </c>
      <c r="V71" s="13"/>
      <c r="W71" s="45"/>
      <c r="X71" s="48" t="s">
        <v>105</v>
      </c>
      <c r="Y71" s="24"/>
    </row>
    <row r="72" spans="1:25" ht="36" customHeight="1" x14ac:dyDescent="0.2">
      <c r="A72" s="14"/>
      <c r="B72" s="49"/>
      <c r="C72" s="578" t="s">
        <v>137</v>
      </c>
      <c r="D72" s="578"/>
      <c r="E72" s="578"/>
      <c r="F72" s="578"/>
      <c r="G72" s="578"/>
      <c r="H72" s="578"/>
      <c r="I72" s="578"/>
      <c r="J72" s="578"/>
      <c r="K72" s="578"/>
      <c r="L72" s="578"/>
      <c r="M72" s="578"/>
      <c r="N72" s="578"/>
      <c r="O72" s="578"/>
      <c r="P72" s="578"/>
      <c r="Q72" s="578"/>
      <c r="R72" s="578"/>
      <c r="S72" s="578"/>
      <c r="T72" s="33"/>
      <c r="U72" s="54" t="s">
        <v>46</v>
      </c>
      <c r="V72" s="54"/>
      <c r="W72" s="53"/>
      <c r="X72" s="54" t="s">
        <v>47</v>
      </c>
      <c r="Y72" s="25"/>
    </row>
    <row r="73" spans="1:25" ht="4.9000000000000004" customHeight="1" x14ac:dyDescent="0.2">
      <c r="A73" s="14"/>
      <c r="B73" s="49"/>
      <c r="C73" s="51"/>
      <c r="D73" s="51"/>
      <c r="E73" s="51"/>
      <c r="F73" s="51"/>
      <c r="G73" s="51"/>
      <c r="H73" s="51"/>
      <c r="I73" s="51"/>
      <c r="J73" s="51"/>
      <c r="K73" s="51"/>
      <c r="L73" s="51"/>
      <c r="M73" s="51"/>
      <c r="N73" s="51"/>
      <c r="O73" s="51"/>
      <c r="P73" s="51"/>
      <c r="Q73" s="51"/>
      <c r="R73" s="51"/>
      <c r="S73" s="10"/>
      <c r="T73" s="10"/>
      <c r="U73" s="54"/>
      <c r="V73" s="54"/>
      <c r="W73" s="54"/>
      <c r="X73" s="54"/>
      <c r="Y73" s="25"/>
    </row>
    <row r="74" spans="1:25" ht="36.75" customHeight="1" x14ac:dyDescent="0.2">
      <c r="A74" s="14"/>
      <c r="B74" s="49" t="s">
        <v>55</v>
      </c>
      <c r="C74" s="578" t="s">
        <v>136</v>
      </c>
      <c r="D74" s="578"/>
      <c r="E74" s="578"/>
      <c r="F74" s="578"/>
      <c r="G74" s="578"/>
      <c r="H74" s="578"/>
      <c r="I74" s="578"/>
      <c r="J74" s="578"/>
      <c r="K74" s="578"/>
      <c r="L74" s="578"/>
      <c r="M74" s="578"/>
      <c r="N74" s="578"/>
      <c r="O74" s="578"/>
      <c r="P74" s="578"/>
      <c r="Q74" s="578"/>
      <c r="R74" s="578"/>
      <c r="S74" s="578"/>
      <c r="T74" s="33"/>
      <c r="U74" s="54" t="s">
        <v>46</v>
      </c>
      <c r="V74" s="10"/>
      <c r="W74" s="33"/>
      <c r="X74" s="54" t="s">
        <v>47</v>
      </c>
      <c r="Y74" s="25"/>
    </row>
    <row r="75" spans="1:25" ht="6" customHeight="1" x14ac:dyDescent="0.2">
      <c r="A75" s="14"/>
      <c r="B75" s="52"/>
      <c r="C75" s="51"/>
      <c r="D75" s="51"/>
      <c r="E75" s="51"/>
      <c r="F75" s="51"/>
      <c r="G75" s="51"/>
      <c r="H75" s="51"/>
      <c r="I75" s="51"/>
      <c r="J75" s="51"/>
      <c r="K75" s="51"/>
      <c r="L75" s="51"/>
      <c r="M75" s="51"/>
      <c r="N75" s="51"/>
      <c r="O75" s="51"/>
      <c r="P75" s="51"/>
      <c r="Q75" s="51"/>
      <c r="R75" s="51"/>
      <c r="S75" s="10"/>
      <c r="T75" s="10"/>
      <c r="U75" s="50"/>
      <c r="V75" s="10"/>
      <c r="W75" s="10"/>
      <c r="X75" s="50"/>
      <c r="Y75" s="25"/>
    </row>
    <row r="76" spans="1:25" ht="51" customHeight="1" x14ac:dyDescent="0.2">
      <c r="A76" s="14"/>
      <c r="B76" s="49" t="s">
        <v>56</v>
      </c>
      <c r="C76" s="578" t="s">
        <v>138</v>
      </c>
      <c r="D76" s="578"/>
      <c r="E76" s="578"/>
      <c r="F76" s="578"/>
      <c r="G76" s="578"/>
      <c r="H76" s="578"/>
      <c r="I76" s="578"/>
      <c r="J76" s="578"/>
      <c r="K76" s="578"/>
      <c r="L76" s="578"/>
      <c r="M76" s="578"/>
      <c r="N76" s="578"/>
      <c r="O76" s="578"/>
      <c r="P76" s="578"/>
      <c r="Q76" s="578"/>
      <c r="R76" s="578"/>
      <c r="S76" s="578"/>
      <c r="T76" s="53"/>
      <c r="U76" s="54" t="s">
        <v>46</v>
      </c>
      <c r="V76" s="54"/>
      <c r="W76" s="53"/>
      <c r="X76" s="54" t="s">
        <v>47</v>
      </c>
      <c r="Y76" s="27"/>
    </row>
    <row r="77" spans="1:25" ht="4.1500000000000004" customHeight="1" x14ac:dyDescent="0.2">
      <c r="A77" s="14"/>
      <c r="B77" s="49"/>
      <c r="C77" s="51"/>
      <c r="D77" s="51"/>
      <c r="E77" s="51"/>
      <c r="F77" s="51"/>
      <c r="G77" s="51"/>
      <c r="H77" s="51"/>
      <c r="I77" s="51"/>
      <c r="J77" s="51"/>
      <c r="K77" s="51"/>
      <c r="L77" s="51"/>
      <c r="M77" s="51"/>
      <c r="N77" s="51"/>
      <c r="O77" s="51"/>
      <c r="P77" s="51"/>
      <c r="Q77" s="51"/>
      <c r="R77" s="51"/>
      <c r="S77" s="10"/>
      <c r="T77" s="54"/>
      <c r="U77" s="54"/>
      <c r="V77" s="54"/>
      <c r="W77" s="54"/>
      <c r="X77" s="54"/>
      <c r="Y77" s="27"/>
    </row>
    <row r="78" spans="1:25" ht="25.5" customHeight="1" x14ac:dyDescent="0.2">
      <c r="A78" s="14"/>
      <c r="B78" s="55" t="s">
        <v>57</v>
      </c>
      <c r="C78" s="578" t="s">
        <v>58</v>
      </c>
      <c r="D78" s="578"/>
      <c r="E78" s="578"/>
      <c r="F78" s="578"/>
      <c r="G78" s="578"/>
      <c r="H78" s="578"/>
      <c r="I78" s="578"/>
      <c r="J78" s="578"/>
      <c r="K78" s="578"/>
      <c r="L78" s="578"/>
      <c r="M78" s="578"/>
      <c r="N78" s="578"/>
      <c r="O78" s="578"/>
      <c r="P78" s="578"/>
      <c r="Q78" s="578"/>
      <c r="R78" s="578"/>
      <c r="S78" s="10"/>
      <c r="T78" s="33"/>
      <c r="U78" s="54" t="s">
        <v>46</v>
      </c>
      <c r="V78" s="54"/>
      <c r="W78" s="53"/>
      <c r="X78" s="54" t="s">
        <v>47</v>
      </c>
      <c r="Y78" s="25"/>
    </row>
    <row r="79" spans="1:25" ht="4.9000000000000004" customHeight="1" x14ac:dyDescent="0.2">
      <c r="A79" s="7"/>
      <c r="B79" s="28"/>
      <c r="C79" s="26"/>
      <c r="D79" s="26"/>
      <c r="E79" s="26"/>
      <c r="F79" s="26"/>
      <c r="G79" s="26"/>
      <c r="H79" s="26"/>
      <c r="I79" s="26"/>
      <c r="J79" s="26"/>
      <c r="K79" s="26"/>
      <c r="L79" s="26"/>
      <c r="M79" s="26"/>
      <c r="N79" s="26"/>
      <c r="O79" s="26"/>
      <c r="P79" s="26"/>
      <c r="Q79" s="26"/>
      <c r="R79" s="26"/>
      <c r="S79" s="4"/>
      <c r="T79" s="3"/>
      <c r="U79" s="69"/>
      <c r="V79" s="69"/>
      <c r="W79" s="69"/>
      <c r="X79" s="69"/>
      <c r="Y79" s="25"/>
    </row>
    <row r="80" spans="1:25" ht="15.75" customHeight="1" x14ac:dyDescent="0.2">
      <c r="A80" s="12" t="s">
        <v>59</v>
      </c>
      <c r="B80" s="446" t="s">
        <v>60</v>
      </c>
      <c r="C80" s="446"/>
      <c r="D80" s="446"/>
      <c r="E80" s="446"/>
      <c r="F80" s="446"/>
      <c r="G80" s="446"/>
      <c r="H80" s="446"/>
      <c r="I80" s="446"/>
      <c r="J80" s="446"/>
      <c r="K80" s="446"/>
      <c r="L80" s="446"/>
      <c r="M80" s="446"/>
      <c r="N80" s="446"/>
      <c r="O80" s="446"/>
      <c r="P80" s="446"/>
      <c r="Q80" s="446"/>
      <c r="R80" s="446"/>
      <c r="S80" s="446"/>
      <c r="T80" s="446"/>
      <c r="U80" s="446"/>
      <c r="V80" s="446"/>
      <c r="W80" s="446"/>
      <c r="X80" s="446"/>
      <c r="Y80" s="619"/>
    </row>
    <row r="81" spans="1:25" ht="12" customHeight="1" x14ac:dyDescent="0.2">
      <c r="A81" s="9"/>
      <c r="B81" s="13"/>
      <c r="C81" s="13"/>
      <c r="D81" s="13"/>
      <c r="E81" s="13"/>
      <c r="F81" s="13"/>
      <c r="G81" s="13"/>
      <c r="H81" s="13"/>
      <c r="I81" s="13"/>
      <c r="J81" s="13"/>
      <c r="K81" s="13"/>
      <c r="L81" s="13"/>
      <c r="M81" s="13"/>
      <c r="N81" s="13"/>
      <c r="O81" s="13"/>
      <c r="P81" s="13"/>
      <c r="Q81" s="13"/>
      <c r="R81" s="13"/>
      <c r="S81" s="13"/>
      <c r="T81" s="13"/>
      <c r="U81" s="13"/>
      <c r="V81" s="13"/>
      <c r="W81" s="13"/>
      <c r="X81" s="13"/>
      <c r="Y81" s="20"/>
    </row>
    <row r="82" spans="1:25" ht="11.25" customHeight="1" x14ac:dyDescent="0.2">
      <c r="A82" s="7"/>
      <c r="B82" s="30" t="s">
        <v>61</v>
      </c>
      <c r="C82" s="707"/>
      <c r="D82" s="707"/>
      <c r="E82" s="707"/>
      <c r="F82" s="707"/>
      <c r="G82" s="707"/>
      <c r="H82" s="707"/>
      <c r="I82" s="707"/>
      <c r="J82" s="707"/>
      <c r="K82" s="707"/>
      <c r="L82" s="707"/>
      <c r="M82" s="707"/>
      <c r="N82" s="707"/>
      <c r="O82" s="707"/>
      <c r="P82" s="707"/>
      <c r="Q82" s="707"/>
      <c r="R82" s="707"/>
      <c r="S82" s="707"/>
      <c r="T82" s="707"/>
      <c r="U82" s="10" t="s">
        <v>62</v>
      </c>
      <c r="V82" s="10"/>
      <c r="W82" s="10"/>
      <c r="X82" s="10"/>
      <c r="Y82" s="15"/>
    </row>
    <row r="83" spans="1:25" x14ac:dyDescent="0.2">
      <c r="A83" s="7"/>
      <c r="B83" s="10"/>
      <c r="C83" s="575" t="s">
        <v>63</v>
      </c>
      <c r="D83" s="575"/>
      <c r="E83" s="575"/>
      <c r="F83" s="575"/>
      <c r="G83" s="575"/>
      <c r="H83" s="575"/>
      <c r="I83" s="575"/>
      <c r="J83" s="575"/>
      <c r="K83" s="575"/>
      <c r="L83" s="575"/>
      <c r="M83" s="575"/>
      <c r="N83" s="575"/>
      <c r="O83" s="575"/>
      <c r="P83" s="575"/>
      <c r="Q83" s="575"/>
      <c r="R83" s="575"/>
      <c r="S83" s="575"/>
      <c r="T83" s="575"/>
      <c r="U83" s="10"/>
      <c r="V83" s="10"/>
      <c r="W83" s="10"/>
      <c r="X83" s="10"/>
      <c r="Y83" s="15"/>
    </row>
    <row r="84" spans="1:25" ht="28.9" customHeight="1" x14ac:dyDescent="0.2">
      <c r="A84" s="7"/>
      <c r="B84" s="44" t="s">
        <v>64</v>
      </c>
      <c r="C84" s="726" t="s">
        <v>101</v>
      </c>
      <c r="D84" s="727"/>
      <c r="E84" s="727"/>
      <c r="F84" s="727"/>
      <c r="G84" s="727"/>
      <c r="H84" s="727"/>
      <c r="I84" s="727"/>
      <c r="J84" s="727"/>
      <c r="K84" s="727"/>
      <c r="L84" s="727"/>
      <c r="M84" s="727"/>
      <c r="N84" s="727"/>
      <c r="O84" s="727"/>
      <c r="P84" s="727"/>
      <c r="Q84" s="727"/>
      <c r="R84" s="727"/>
      <c r="S84" s="727"/>
      <c r="T84" s="727"/>
      <c r="U84" s="727"/>
      <c r="V84" s="727"/>
      <c r="W84" s="727"/>
      <c r="X84" s="727"/>
      <c r="Y84" s="728"/>
    </row>
    <row r="85" spans="1:25" x14ac:dyDescent="0.2">
      <c r="A85" s="7"/>
      <c r="B85" s="31" t="s">
        <v>65</v>
      </c>
      <c r="C85" s="10" t="s">
        <v>66</v>
      </c>
      <c r="D85" s="10"/>
      <c r="E85" s="10"/>
      <c r="F85" s="10"/>
      <c r="G85" s="10"/>
      <c r="H85" s="10"/>
      <c r="I85" s="10"/>
      <c r="J85" s="10"/>
      <c r="K85" s="10"/>
      <c r="L85" s="10"/>
      <c r="M85" s="10"/>
      <c r="N85" s="10"/>
      <c r="O85" s="10"/>
      <c r="P85" s="10"/>
      <c r="Q85" s="10"/>
      <c r="R85" s="10"/>
      <c r="S85" s="10"/>
      <c r="T85" s="10"/>
      <c r="U85" s="10"/>
      <c r="V85" s="10"/>
      <c r="W85" s="10"/>
      <c r="X85" s="10"/>
      <c r="Y85" s="15"/>
    </row>
    <row r="86" spans="1:25" ht="12" customHeight="1" x14ac:dyDescent="0.2">
      <c r="A86" s="7"/>
      <c r="B86" s="10"/>
      <c r="C86" s="10"/>
      <c r="D86" s="10"/>
      <c r="E86" s="10"/>
      <c r="F86" s="10"/>
      <c r="G86" s="10"/>
      <c r="H86" s="10"/>
      <c r="I86" s="10"/>
      <c r="J86" s="10"/>
      <c r="K86" s="10"/>
      <c r="L86" s="10"/>
      <c r="M86" s="10"/>
      <c r="N86" s="10"/>
      <c r="O86" s="10"/>
      <c r="P86" s="10"/>
      <c r="Q86" s="10"/>
      <c r="R86" s="10"/>
      <c r="S86" s="10"/>
      <c r="T86" s="10"/>
      <c r="U86" s="10"/>
      <c r="V86" s="10"/>
      <c r="W86" s="10"/>
      <c r="X86" s="10"/>
      <c r="Y86" s="15"/>
    </row>
    <row r="87" spans="1:25" x14ac:dyDescent="0.2">
      <c r="A87" s="7"/>
      <c r="B87" s="10"/>
      <c r="C87" s="588"/>
      <c r="D87" s="588"/>
      <c r="E87" s="588"/>
      <c r="F87" s="588"/>
      <c r="G87" s="588"/>
      <c r="H87" s="588"/>
      <c r="I87" s="588"/>
      <c r="J87" s="588"/>
      <c r="K87" s="10"/>
      <c r="L87" s="588"/>
      <c r="M87" s="588"/>
      <c r="N87" s="588"/>
      <c r="O87" s="588"/>
      <c r="P87" s="588"/>
      <c r="Q87" s="588"/>
      <c r="R87" s="588"/>
      <c r="S87" s="588"/>
      <c r="T87" s="588"/>
      <c r="U87" s="588"/>
      <c r="V87" s="10"/>
      <c r="W87" s="10"/>
      <c r="X87" s="10"/>
      <c r="Y87" s="15"/>
    </row>
    <row r="88" spans="1:25" x14ac:dyDescent="0.2">
      <c r="A88" s="7"/>
      <c r="B88" s="4"/>
      <c r="C88" s="589" t="s">
        <v>43</v>
      </c>
      <c r="D88" s="589"/>
      <c r="E88" s="589"/>
      <c r="F88" s="589"/>
      <c r="G88" s="589"/>
      <c r="H88" s="589"/>
      <c r="I88" s="589"/>
      <c r="J88" s="589"/>
      <c r="K88" s="4"/>
      <c r="L88" s="589" t="s">
        <v>67</v>
      </c>
      <c r="M88" s="589"/>
      <c r="N88" s="589"/>
      <c r="O88" s="589"/>
      <c r="P88" s="589"/>
      <c r="Q88" s="589"/>
      <c r="R88" s="589"/>
      <c r="S88" s="589"/>
      <c r="T88" s="589"/>
      <c r="U88" s="589"/>
      <c r="V88" s="4"/>
      <c r="W88" s="4"/>
      <c r="X88" s="4"/>
      <c r="Y88" s="25"/>
    </row>
    <row r="89" spans="1:25" ht="6.75" customHeight="1" x14ac:dyDescent="0.2">
      <c r="A89" s="7"/>
      <c r="B89" s="4"/>
      <c r="C89" s="4"/>
      <c r="D89" s="4"/>
      <c r="E89" s="4"/>
      <c r="F89" s="4"/>
      <c r="G89" s="4"/>
      <c r="H89" s="4"/>
      <c r="I89" s="4"/>
      <c r="J89" s="4"/>
      <c r="K89" s="4"/>
      <c r="L89" s="4"/>
      <c r="M89" s="4"/>
      <c r="N89" s="4"/>
      <c r="O89" s="4"/>
      <c r="P89" s="4"/>
      <c r="Q89" s="4"/>
      <c r="R89" s="4"/>
      <c r="S89" s="4"/>
      <c r="T89" s="4"/>
      <c r="U89" s="4"/>
      <c r="V89" s="4"/>
      <c r="W89" s="4"/>
      <c r="X89" s="4"/>
      <c r="Y89" s="25"/>
    </row>
    <row r="90" spans="1:25" ht="85.5" customHeight="1" x14ac:dyDescent="0.2">
      <c r="A90" s="585" t="s">
        <v>494</v>
      </c>
      <c r="B90" s="586"/>
      <c r="C90" s="586"/>
      <c r="D90" s="586"/>
      <c r="E90" s="586"/>
      <c r="F90" s="586"/>
      <c r="G90" s="586"/>
      <c r="H90" s="586"/>
      <c r="I90" s="586"/>
      <c r="J90" s="586"/>
      <c r="K90" s="586"/>
      <c r="L90" s="586"/>
      <c r="M90" s="586"/>
      <c r="N90" s="586"/>
      <c r="O90" s="586"/>
      <c r="P90" s="586"/>
      <c r="Q90" s="586"/>
      <c r="R90" s="586"/>
      <c r="S90" s="586"/>
      <c r="T90" s="586"/>
      <c r="U90" s="586"/>
      <c r="V90" s="586"/>
      <c r="W90" s="586"/>
      <c r="X90" s="586"/>
      <c r="Y90" s="587"/>
    </row>
    <row r="91" spans="1:25" ht="3" customHeight="1" x14ac:dyDescent="0.2">
      <c r="A91" s="188"/>
      <c r="B91" s="189"/>
      <c r="C91" s="189"/>
      <c r="D91" s="189"/>
      <c r="E91" s="189"/>
      <c r="F91" s="189"/>
      <c r="G91" s="189"/>
      <c r="H91" s="189"/>
      <c r="I91" s="189"/>
      <c r="J91" s="189"/>
      <c r="K91" s="189"/>
      <c r="L91" s="189"/>
      <c r="M91" s="189"/>
      <c r="N91" s="189"/>
      <c r="O91" s="189"/>
      <c r="P91" s="189"/>
      <c r="Q91" s="189"/>
      <c r="R91" s="189"/>
      <c r="S91" s="189"/>
      <c r="T91" s="189"/>
      <c r="U91" s="189"/>
      <c r="V91" s="189"/>
      <c r="W91" s="189"/>
      <c r="X91" s="189"/>
      <c r="Y91" s="189"/>
    </row>
    <row r="92" spans="1:25" ht="3.75" customHeight="1" x14ac:dyDescent="0.2">
      <c r="A92" s="78"/>
      <c r="B92" s="68"/>
      <c r="C92" s="68"/>
      <c r="D92" s="68"/>
      <c r="E92" s="68"/>
      <c r="F92" s="68"/>
      <c r="G92" s="68"/>
      <c r="H92" s="68"/>
      <c r="I92" s="68"/>
      <c r="J92" s="68"/>
      <c r="K92" s="68"/>
      <c r="L92" s="68"/>
      <c r="M92" s="68"/>
      <c r="N92" s="68"/>
      <c r="O92" s="68"/>
      <c r="P92" s="68"/>
      <c r="Q92" s="68"/>
      <c r="R92" s="68"/>
      <c r="S92" s="68"/>
      <c r="T92" s="68"/>
      <c r="U92" s="68"/>
      <c r="V92" s="68"/>
      <c r="W92" s="68"/>
      <c r="X92" s="68"/>
      <c r="Y92" s="68"/>
    </row>
    <row r="93" spans="1:25" ht="20.25" x14ac:dyDescent="0.3">
      <c r="A93" s="340"/>
      <c r="B93" s="340"/>
      <c r="C93" s="340"/>
      <c r="D93" s="349"/>
      <c r="E93" s="349"/>
      <c r="F93" s="349"/>
      <c r="G93" s="349"/>
      <c r="H93" s="10"/>
      <c r="I93" s="10"/>
      <c r="J93" s="10"/>
      <c r="K93" s="10"/>
      <c r="L93" s="10"/>
      <c r="M93" s="746" t="s">
        <v>68</v>
      </c>
      <c r="N93" s="746"/>
      <c r="O93" s="746"/>
      <c r="P93" s="746"/>
      <c r="Q93" s="746"/>
      <c r="R93" s="746"/>
      <c r="S93" s="746"/>
      <c r="T93" s="746"/>
      <c r="U93" s="746"/>
      <c r="V93" s="746"/>
      <c r="W93" s="746"/>
      <c r="X93" s="746"/>
      <c r="Y93" s="746"/>
    </row>
    <row r="94" spans="1:25" ht="17.45" customHeight="1" x14ac:dyDescent="0.2">
      <c r="A94" s="10"/>
      <c r="B94" s="168" t="s">
        <v>69</v>
      </c>
      <c r="C94" s="10"/>
      <c r="D94" s="10"/>
      <c r="E94" s="10"/>
      <c r="F94" s="10"/>
      <c r="G94" s="10"/>
      <c r="H94" s="10"/>
      <c r="I94" s="10"/>
      <c r="J94" s="10"/>
      <c r="K94" s="10"/>
      <c r="L94" s="10"/>
      <c r="M94" s="10"/>
      <c r="N94" s="10"/>
      <c r="O94" s="10"/>
      <c r="P94" s="10"/>
      <c r="Q94" s="10"/>
      <c r="R94" s="10"/>
      <c r="S94" s="10"/>
      <c r="T94" s="10"/>
      <c r="U94" s="10"/>
      <c r="V94" s="10"/>
      <c r="W94" s="10"/>
      <c r="X94" s="10"/>
      <c r="Y94" s="10"/>
    </row>
    <row r="95" spans="1:25" x14ac:dyDescent="0.2">
      <c r="A95" s="12" t="s">
        <v>15</v>
      </c>
      <c r="B95" s="446" t="s">
        <v>7</v>
      </c>
      <c r="C95" s="446"/>
      <c r="D95" s="446"/>
      <c r="E95" s="446"/>
      <c r="F95" s="446"/>
      <c r="G95" s="446"/>
      <c r="H95" s="446"/>
      <c r="I95" s="446"/>
      <c r="J95" s="446"/>
      <c r="K95" s="446"/>
      <c r="L95" s="446"/>
      <c r="M95" s="446"/>
      <c r="N95" s="446"/>
      <c r="O95" s="446"/>
      <c r="P95" s="446"/>
      <c r="Q95" s="446"/>
      <c r="R95" s="446"/>
      <c r="S95" s="446"/>
      <c r="T95" s="446"/>
      <c r="U95" s="446"/>
      <c r="V95" s="446"/>
      <c r="W95" s="446"/>
      <c r="X95" s="446"/>
      <c r="Y95" s="619"/>
    </row>
    <row r="96" spans="1:25" ht="11.45" customHeight="1" x14ac:dyDescent="0.2">
      <c r="A96" s="567" t="s">
        <v>8</v>
      </c>
      <c r="B96" s="568"/>
      <c r="C96" s="568"/>
      <c r="D96" s="568"/>
      <c r="E96" s="568"/>
      <c r="F96" s="568"/>
      <c r="G96" s="568"/>
      <c r="H96" s="568"/>
      <c r="I96" s="568"/>
      <c r="J96" s="568"/>
      <c r="K96" s="568"/>
      <c r="L96" s="568"/>
      <c r="M96" s="568"/>
      <c r="N96" s="568"/>
      <c r="O96" s="568"/>
      <c r="P96" s="568"/>
      <c r="Q96" s="569"/>
      <c r="R96" s="567" t="s">
        <v>9</v>
      </c>
      <c r="S96" s="568"/>
      <c r="T96" s="568"/>
      <c r="U96" s="569"/>
      <c r="V96" s="567" t="s">
        <v>10</v>
      </c>
      <c r="W96" s="568"/>
      <c r="X96" s="568"/>
      <c r="Y96" s="569"/>
    </row>
    <row r="97" spans="1:25" x14ac:dyDescent="0.2">
      <c r="A97" s="590">
        <f>A12</f>
        <v>0</v>
      </c>
      <c r="B97" s="591"/>
      <c r="C97" s="591"/>
      <c r="D97" s="591"/>
      <c r="E97" s="591"/>
      <c r="F97" s="591"/>
      <c r="G97" s="591"/>
      <c r="H97" s="591"/>
      <c r="I97" s="591"/>
      <c r="J97" s="591"/>
      <c r="K97" s="591"/>
      <c r="L97" s="591"/>
      <c r="M97" s="591"/>
      <c r="N97" s="591"/>
      <c r="O97" s="591"/>
      <c r="P97" s="591"/>
      <c r="Q97" s="592"/>
      <c r="R97" s="723">
        <f>R12</f>
        <v>0</v>
      </c>
      <c r="S97" s="724"/>
      <c r="T97" s="724"/>
      <c r="U97" s="725"/>
      <c r="V97" s="571">
        <f>V12</f>
        <v>0</v>
      </c>
      <c r="W97" s="572"/>
      <c r="X97" s="572"/>
      <c r="Y97" s="573"/>
    </row>
    <row r="98" spans="1:25" ht="11.45" customHeight="1" x14ac:dyDescent="0.2">
      <c r="A98" s="567" t="s">
        <v>31</v>
      </c>
      <c r="B98" s="568"/>
      <c r="C98" s="568"/>
      <c r="D98" s="568"/>
      <c r="E98" s="568"/>
      <c r="F98" s="568"/>
      <c r="G98" s="568"/>
      <c r="H98" s="568"/>
      <c r="I98" s="569"/>
      <c r="J98" s="567" t="s">
        <v>11</v>
      </c>
      <c r="K98" s="568"/>
      <c r="L98" s="568"/>
      <c r="M98" s="568"/>
      <c r="N98" s="569"/>
      <c r="O98" s="567" t="s">
        <v>12</v>
      </c>
      <c r="P98" s="568"/>
      <c r="Q98" s="568"/>
      <c r="R98" s="568"/>
      <c r="S98" s="568"/>
      <c r="T98" s="568"/>
      <c r="U98" s="568"/>
      <c r="V98" s="568"/>
      <c r="W98" s="568"/>
      <c r="X98" s="568"/>
      <c r="Y98" s="569"/>
    </row>
    <row r="99" spans="1:25" x14ac:dyDescent="0.2">
      <c r="A99" s="571">
        <f>A14</f>
        <v>0</v>
      </c>
      <c r="B99" s="572"/>
      <c r="C99" s="572"/>
      <c r="D99" s="572"/>
      <c r="E99" s="572"/>
      <c r="F99" s="572"/>
      <c r="G99" s="572"/>
      <c r="H99" s="572"/>
      <c r="I99" s="573"/>
      <c r="J99" s="571">
        <f>J14</f>
        <v>0</v>
      </c>
      <c r="K99" s="572"/>
      <c r="L99" s="572"/>
      <c r="M99" s="572"/>
      <c r="N99" s="573"/>
      <c r="O99" s="571">
        <f>O14</f>
        <v>0</v>
      </c>
      <c r="P99" s="572"/>
      <c r="Q99" s="572"/>
      <c r="R99" s="572"/>
      <c r="S99" s="572"/>
      <c r="T99" s="572"/>
      <c r="U99" s="572"/>
      <c r="V99" s="572"/>
      <c r="W99" s="572"/>
      <c r="X99" s="572"/>
      <c r="Y99" s="573"/>
    </row>
    <row r="100" spans="1:25" ht="18.75" customHeight="1" x14ac:dyDescent="0.2">
      <c r="A100" s="12" t="s">
        <v>14</v>
      </c>
      <c r="B100" s="446" t="s">
        <v>70</v>
      </c>
      <c r="C100" s="446"/>
      <c r="D100" s="446"/>
      <c r="E100" s="446"/>
      <c r="F100" s="446"/>
      <c r="G100" s="446"/>
      <c r="H100" s="446"/>
      <c r="I100" s="446"/>
      <c r="J100" s="446"/>
      <c r="K100" s="446"/>
      <c r="L100" s="446"/>
      <c r="M100" s="446"/>
      <c r="N100" s="446"/>
      <c r="O100" s="446"/>
      <c r="P100" s="446"/>
      <c r="Q100" s="446"/>
      <c r="R100" s="446"/>
      <c r="S100" s="446"/>
      <c r="T100" s="446"/>
      <c r="U100" s="446"/>
      <c r="V100" s="446"/>
      <c r="W100" s="446"/>
      <c r="X100" s="446"/>
      <c r="Y100" s="619"/>
    </row>
    <row r="101" spans="1:25" ht="11.45" customHeight="1" x14ac:dyDescent="0.2">
      <c r="A101" s="579" t="s">
        <v>71</v>
      </c>
      <c r="B101" s="580"/>
      <c r="C101" s="580"/>
      <c r="D101" s="580"/>
      <c r="E101" s="580"/>
      <c r="F101" s="580"/>
      <c r="G101" s="580"/>
      <c r="H101" s="580"/>
      <c r="I101" s="580"/>
      <c r="J101" s="580"/>
      <c r="K101" s="581"/>
      <c r="L101" s="579" t="s">
        <v>72</v>
      </c>
      <c r="M101" s="580"/>
      <c r="N101" s="580"/>
      <c r="O101" s="580"/>
      <c r="P101" s="580"/>
      <c r="Q101" s="580"/>
      <c r="R101" s="580"/>
      <c r="S101" s="580"/>
      <c r="T101" s="580"/>
      <c r="U101" s="580"/>
      <c r="V101" s="580"/>
      <c r="W101" s="580"/>
      <c r="X101" s="580"/>
      <c r="Y101" s="581"/>
    </row>
    <row r="102" spans="1:25" ht="14.45" customHeight="1" x14ac:dyDescent="0.2">
      <c r="A102" s="629"/>
      <c r="B102" s="630"/>
      <c r="C102" s="630"/>
      <c r="D102" s="630"/>
      <c r="E102" s="630"/>
      <c r="F102" s="630"/>
      <c r="G102" s="630"/>
      <c r="H102" s="630"/>
      <c r="I102" s="630"/>
      <c r="J102" s="630"/>
      <c r="K102" s="631"/>
      <c r="L102" s="629"/>
      <c r="M102" s="630"/>
      <c r="N102" s="630"/>
      <c r="O102" s="630"/>
      <c r="P102" s="630"/>
      <c r="Q102" s="630"/>
      <c r="R102" s="630"/>
      <c r="S102" s="630"/>
      <c r="T102" s="630"/>
      <c r="U102" s="630"/>
      <c r="V102" s="630"/>
      <c r="W102" s="630"/>
      <c r="X102" s="630"/>
      <c r="Y102" s="631"/>
    </row>
    <row r="103" spans="1:25" ht="11.45" customHeight="1" x14ac:dyDescent="0.2">
      <c r="A103" s="579" t="s">
        <v>30</v>
      </c>
      <c r="B103" s="580"/>
      <c r="C103" s="580"/>
      <c r="D103" s="580"/>
      <c r="E103" s="580"/>
      <c r="F103" s="580"/>
      <c r="G103" s="580"/>
      <c r="H103" s="580"/>
      <c r="I103" s="580"/>
      <c r="J103" s="580"/>
      <c r="K103" s="580"/>
      <c r="L103" s="580"/>
      <c r="M103" s="580"/>
      <c r="N103" s="580"/>
      <c r="O103" s="580"/>
      <c r="P103" s="580"/>
      <c r="Q103" s="581"/>
      <c r="R103" s="567" t="s">
        <v>9</v>
      </c>
      <c r="S103" s="568"/>
      <c r="T103" s="568"/>
      <c r="U103" s="569"/>
      <c r="V103" s="567" t="s">
        <v>10</v>
      </c>
      <c r="W103" s="568"/>
      <c r="X103" s="568"/>
      <c r="Y103" s="569"/>
    </row>
    <row r="104" spans="1:25" x14ac:dyDescent="0.2">
      <c r="A104" s="582"/>
      <c r="B104" s="583"/>
      <c r="C104" s="583"/>
      <c r="D104" s="583"/>
      <c r="E104" s="583"/>
      <c r="F104" s="583"/>
      <c r="G104" s="583"/>
      <c r="H104" s="583"/>
      <c r="I104" s="583"/>
      <c r="J104" s="583"/>
      <c r="K104" s="583"/>
      <c r="L104" s="583"/>
      <c r="M104" s="583"/>
      <c r="N104" s="583"/>
      <c r="O104" s="583"/>
      <c r="P104" s="583"/>
      <c r="Q104" s="584"/>
      <c r="R104" s="595"/>
      <c r="S104" s="596"/>
      <c r="T104" s="596"/>
      <c r="U104" s="597"/>
      <c r="V104" s="595"/>
      <c r="W104" s="596"/>
      <c r="X104" s="596"/>
      <c r="Y104" s="597"/>
    </row>
    <row r="105" spans="1:25" ht="11.45" customHeight="1" x14ac:dyDescent="0.2">
      <c r="A105" s="567" t="s">
        <v>31</v>
      </c>
      <c r="B105" s="568"/>
      <c r="C105" s="568"/>
      <c r="D105" s="568"/>
      <c r="E105" s="568"/>
      <c r="F105" s="568"/>
      <c r="G105" s="568"/>
      <c r="H105" s="568"/>
      <c r="I105" s="569"/>
      <c r="J105" s="567" t="s">
        <v>32</v>
      </c>
      <c r="K105" s="568"/>
      <c r="L105" s="568"/>
      <c r="M105" s="568"/>
      <c r="N105" s="569"/>
      <c r="O105" s="567" t="s">
        <v>33</v>
      </c>
      <c r="P105" s="568"/>
      <c r="Q105" s="569"/>
      <c r="R105" s="598" t="s">
        <v>34</v>
      </c>
      <c r="S105" s="568"/>
      <c r="T105" s="568"/>
      <c r="U105" s="568"/>
      <c r="V105" s="568"/>
      <c r="W105" s="568"/>
      <c r="X105" s="568"/>
      <c r="Y105" s="569"/>
    </row>
    <row r="106" spans="1:25" x14ac:dyDescent="0.2">
      <c r="A106" s="599"/>
      <c r="B106" s="600"/>
      <c r="C106" s="600"/>
      <c r="D106" s="600"/>
      <c r="E106" s="600"/>
      <c r="F106" s="600"/>
      <c r="G106" s="600"/>
      <c r="H106" s="600"/>
      <c r="I106" s="601"/>
      <c r="J106" s="599"/>
      <c r="K106" s="600"/>
      <c r="L106" s="600"/>
      <c r="M106" s="600"/>
      <c r="N106" s="601"/>
      <c r="O106" s="602"/>
      <c r="P106" s="603"/>
      <c r="Q106" s="604"/>
      <c r="R106" s="605"/>
      <c r="S106" s="600"/>
      <c r="T106" s="600"/>
      <c r="U106" s="600"/>
      <c r="V106" s="600"/>
      <c r="W106" s="600"/>
      <c r="X106" s="600"/>
      <c r="Y106" s="601"/>
    </row>
    <row r="107" spans="1:25" ht="11.45" customHeight="1" x14ac:dyDescent="0.2">
      <c r="A107" s="567" t="s">
        <v>35</v>
      </c>
      <c r="B107" s="568"/>
      <c r="C107" s="568"/>
      <c r="D107" s="568"/>
      <c r="E107" s="568"/>
      <c r="F107" s="568"/>
      <c r="G107" s="568"/>
      <c r="H107" s="568"/>
      <c r="I107" s="569"/>
      <c r="J107" s="567" t="s">
        <v>36</v>
      </c>
      <c r="K107" s="568"/>
      <c r="L107" s="568"/>
      <c r="M107" s="568"/>
      <c r="N107" s="568"/>
      <c r="O107" s="568"/>
      <c r="P107" s="568"/>
      <c r="Q107" s="569"/>
      <c r="R107" s="567" t="s">
        <v>37</v>
      </c>
      <c r="S107" s="568"/>
      <c r="T107" s="568"/>
      <c r="U107" s="568"/>
      <c r="V107" s="568"/>
      <c r="W107" s="568"/>
      <c r="X107" s="568"/>
      <c r="Y107" s="569"/>
    </row>
    <row r="108" spans="1:25" x14ac:dyDescent="0.2">
      <c r="A108" s="620"/>
      <c r="B108" s="621"/>
      <c r="C108" s="621"/>
      <c r="D108" s="621"/>
      <c r="E108" s="621"/>
      <c r="F108" s="70" t="s">
        <v>38</v>
      </c>
      <c r="G108" s="622"/>
      <c r="H108" s="622"/>
      <c r="I108" s="623"/>
      <c r="J108" s="620"/>
      <c r="K108" s="621"/>
      <c r="L108" s="621"/>
      <c r="M108" s="621"/>
      <c r="N108" s="621"/>
      <c r="O108" s="621"/>
      <c r="P108" s="621"/>
      <c r="Q108" s="624"/>
      <c r="R108" s="620"/>
      <c r="S108" s="625"/>
      <c r="T108" s="625"/>
      <c r="U108" s="625"/>
      <c r="V108" s="625"/>
      <c r="W108" s="625"/>
      <c r="X108" s="625"/>
      <c r="Y108" s="626"/>
    </row>
    <row r="109" spans="1:25" ht="27.75" customHeight="1" x14ac:dyDescent="0.2">
      <c r="A109" s="62" t="s">
        <v>22</v>
      </c>
      <c r="B109" s="627" t="s">
        <v>73</v>
      </c>
      <c r="C109" s="627"/>
      <c r="D109" s="627"/>
      <c r="E109" s="627"/>
      <c r="F109" s="627"/>
      <c r="G109" s="627"/>
      <c r="H109" s="627"/>
      <c r="I109" s="627"/>
      <c r="J109" s="627"/>
      <c r="K109" s="627"/>
      <c r="L109" s="627"/>
      <c r="M109" s="627"/>
      <c r="N109" s="627"/>
      <c r="O109" s="627"/>
      <c r="P109" s="627"/>
      <c r="Q109" s="627"/>
      <c r="R109" s="627"/>
      <c r="S109" s="627"/>
      <c r="T109" s="627"/>
      <c r="U109" s="627"/>
      <c r="V109" s="627"/>
      <c r="W109" s="627"/>
      <c r="X109" s="627"/>
      <c r="Y109" s="628"/>
    </row>
    <row r="110" spans="1:25" x14ac:dyDescent="0.2">
      <c r="A110" s="19"/>
      <c r="B110" s="45"/>
      <c r="C110" s="495" t="s">
        <v>74</v>
      </c>
      <c r="D110" s="495"/>
      <c r="E110" s="495"/>
      <c r="F110" s="495"/>
      <c r="G110" s="495"/>
      <c r="H110" s="495"/>
      <c r="I110" s="495"/>
      <c r="J110" s="45"/>
      <c r="K110" s="495" t="s">
        <v>78</v>
      </c>
      <c r="L110" s="495"/>
      <c r="M110" s="495"/>
      <c r="N110" s="495"/>
      <c r="O110" s="495"/>
      <c r="P110" s="495"/>
      <c r="Q110" s="495"/>
      <c r="R110" s="45"/>
      <c r="S110" s="495" t="s">
        <v>82</v>
      </c>
      <c r="T110" s="495"/>
      <c r="U110" s="495"/>
      <c r="V110" s="495"/>
      <c r="W110" s="495"/>
      <c r="X110" s="495"/>
      <c r="Y110" s="496"/>
    </row>
    <row r="111" spans="1:25" x14ac:dyDescent="0.2">
      <c r="A111" s="14"/>
      <c r="B111" s="33"/>
      <c r="C111" s="465" t="s">
        <v>75</v>
      </c>
      <c r="D111" s="465"/>
      <c r="E111" s="465"/>
      <c r="F111" s="465"/>
      <c r="G111" s="465"/>
      <c r="H111" s="465"/>
      <c r="I111" s="465"/>
      <c r="J111" s="33"/>
      <c r="K111" s="465" t="s">
        <v>79</v>
      </c>
      <c r="L111" s="465"/>
      <c r="M111" s="465"/>
      <c r="N111" s="465"/>
      <c r="O111" s="465"/>
      <c r="P111" s="465"/>
      <c r="Q111" s="465"/>
      <c r="R111" s="33"/>
      <c r="S111" s="465" t="s">
        <v>84</v>
      </c>
      <c r="T111" s="465"/>
      <c r="U111" s="465"/>
      <c r="V111" s="465"/>
      <c r="W111" s="465"/>
      <c r="X111" s="465"/>
      <c r="Y111" s="715"/>
    </row>
    <row r="112" spans="1:25" x14ac:dyDescent="0.2">
      <c r="A112" s="14"/>
      <c r="B112" s="33"/>
      <c r="C112" s="465" t="s">
        <v>76</v>
      </c>
      <c r="D112" s="465"/>
      <c r="E112" s="465"/>
      <c r="F112" s="465"/>
      <c r="G112" s="465"/>
      <c r="H112" s="465"/>
      <c r="I112" s="465"/>
      <c r="J112" s="33"/>
      <c r="K112" s="465" t="s">
        <v>80</v>
      </c>
      <c r="L112" s="465"/>
      <c r="M112" s="465"/>
      <c r="N112" s="465"/>
      <c r="O112" s="465"/>
      <c r="P112" s="465"/>
      <c r="Q112" s="465"/>
      <c r="R112" s="33"/>
      <c r="S112" s="465" t="s">
        <v>83</v>
      </c>
      <c r="T112" s="465"/>
      <c r="U112" s="465"/>
      <c r="V112" s="465"/>
      <c r="W112" s="465"/>
      <c r="X112" s="465"/>
      <c r="Y112" s="715"/>
    </row>
    <row r="113" spans="1:25" x14ac:dyDescent="0.2">
      <c r="A113" s="14"/>
      <c r="B113" s="33"/>
      <c r="C113" s="465" t="s">
        <v>77</v>
      </c>
      <c r="D113" s="465"/>
      <c r="E113" s="465"/>
      <c r="F113" s="465"/>
      <c r="G113" s="465"/>
      <c r="H113" s="465"/>
      <c r="I113" s="465"/>
      <c r="J113" s="33"/>
      <c r="K113" s="465" t="s">
        <v>81</v>
      </c>
      <c r="L113" s="465"/>
      <c r="M113" s="465"/>
      <c r="N113" s="465"/>
      <c r="O113" s="465"/>
      <c r="P113" s="465"/>
      <c r="Q113" s="465"/>
      <c r="R113" s="33"/>
      <c r="S113" s="465" t="s">
        <v>85</v>
      </c>
      <c r="T113" s="465"/>
      <c r="U113" s="465"/>
      <c r="V113" s="465"/>
      <c r="W113" s="465"/>
      <c r="X113" s="465"/>
      <c r="Y113" s="715"/>
    </row>
    <row r="114" spans="1:25" ht="6" customHeight="1" x14ac:dyDescent="0.2">
      <c r="A114" s="16"/>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8"/>
    </row>
    <row r="115" spans="1:25" x14ac:dyDescent="0.2">
      <c r="A115" s="19"/>
      <c r="B115" s="35" t="s">
        <v>86</v>
      </c>
      <c r="C115" s="13"/>
      <c r="D115" s="13"/>
      <c r="E115" s="13"/>
      <c r="F115" s="13"/>
      <c r="G115" s="13"/>
      <c r="H115" s="13"/>
      <c r="I115" s="13"/>
      <c r="J115" s="13"/>
      <c r="K115" s="13"/>
      <c r="L115" s="13"/>
      <c r="M115" s="13"/>
      <c r="N115" s="13"/>
      <c r="O115" s="13"/>
      <c r="P115" s="13"/>
      <c r="Q115" s="13"/>
      <c r="R115" s="13"/>
      <c r="S115" s="13"/>
      <c r="T115" s="13"/>
      <c r="U115" s="13"/>
      <c r="V115" s="13"/>
      <c r="W115" s="13"/>
      <c r="X115" s="13"/>
      <c r="Y115" s="20"/>
    </row>
    <row r="116" spans="1:25" x14ac:dyDescent="0.2">
      <c r="A116" s="611"/>
      <c r="B116" s="612"/>
      <c r="C116" s="612"/>
      <c r="D116" s="612"/>
      <c r="E116" s="612"/>
      <c r="F116" s="612"/>
      <c r="G116" s="612"/>
      <c r="H116" s="612"/>
      <c r="I116" s="612"/>
      <c r="J116" s="612"/>
      <c r="K116" s="612"/>
      <c r="L116" s="612"/>
      <c r="M116" s="612"/>
      <c r="N116" s="612"/>
      <c r="O116" s="612"/>
      <c r="P116" s="612"/>
      <c r="Q116" s="612"/>
      <c r="R116" s="612"/>
      <c r="S116" s="612"/>
      <c r="T116" s="612"/>
      <c r="U116" s="612"/>
      <c r="V116" s="612"/>
      <c r="W116" s="612"/>
      <c r="X116" s="612"/>
      <c r="Y116" s="613"/>
    </row>
    <row r="117" spans="1:25" x14ac:dyDescent="0.2">
      <c r="A117" s="614"/>
      <c r="B117" s="615"/>
      <c r="C117" s="615"/>
      <c r="D117" s="615"/>
      <c r="E117" s="615"/>
      <c r="F117" s="615"/>
      <c r="G117" s="615"/>
      <c r="H117" s="615"/>
      <c r="I117" s="615"/>
      <c r="J117" s="615"/>
      <c r="K117" s="615"/>
      <c r="L117" s="615"/>
      <c r="M117" s="615"/>
      <c r="N117" s="615"/>
      <c r="O117" s="615"/>
      <c r="P117" s="615"/>
      <c r="Q117" s="615"/>
      <c r="R117" s="615"/>
      <c r="S117" s="615"/>
      <c r="T117" s="615"/>
      <c r="U117" s="615"/>
      <c r="V117" s="615"/>
      <c r="W117" s="615"/>
      <c r="X117" s="615"/>
      <c r="Y117" s="616"/>
    </row>
    <row r="118" spans="1:25" ht="18.75" customHeight="1" x14ac:dyDescent="0.2">
      <c r="A118" s="46" t="s">
        <v>39</v>
      </c>
      <c r="B118" s="617" t="s">
        <v>87</v>
      </c>
      <c r="C118" s="617"/>
      <c r="D118" s="617"/>
      <c r="E118" s="617"/>
      <c r="F118" s="617"/>
      <c r="G118" s="617"/>
      <c r="H118" s="617"/>
      <c r="I118" s="617"/>
      <c r="J118" s="617"/>
      <c r="K118" s="617"/>
      <c r="L118" s="617"/>
      <c r="M118" s="617"/>
      <c r="N118" s="617"/>
      <c r="O118" s="617"/>
      <c r="P118" s="617"/>
      <c r="Q118" s="617"/>
      <c r="R118" s="617"/>
      <c r="S118" s="617"/>
      <c r="T118" s="617"/>
      <c r="U118" s="617"/>
      <c r="V118" s="617"/>
      <c r="W118" s="617"/>
      <c r="X118" s="617"/>
      <c r="Y118" s="618"/>
    </row>
    <row r="119" spans="1:25" ht="7.9" customHeight="1" x14ac:dyDescent="0.2">
      <c r="A119" s="19"/>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20"/>
    </row>
    <row r="120" spans="1:25" x14ac:dyDescent="0.2">
      <c r="A120" s="41" t="s">
        <v>61</v>
      </c>
      <c r="B120" s="594"/>
      <c r="C120" s="594"/>
      <c r="D120" s="594"/>
      <c r="E120" s="594"/>
      <c r="F120" s="594"/>
      <c r="G120" s="594"/>
      <c r="H120" s="594"/>
      <c r="I120" s="594"/>
      <c r="J120" s="594"/>
      <c r="K120" s="594"/>
      <c r="L120" s="594"/>
      <c r="M120" s="594"/>
      <c r="N120" s="594"/>
      <c r="O120" s="10" t="s">
        <v>102</v>
      </c>
      <c r="P120" s="10"/>
      <c r="Q120" s="10"/>
      <c r="R120" s="10"/>
      <c r="S120" s="10"/>
      <c r="T120" s="10"/>
      <c r="U120" s="10"/>
      <c r="V120" s="10"/>
      <c r="W120" s="10"/>
      <c r="X120" s="10"/>
      <c r="Y120" s="15"/>
    </row>
    <row r="121" spans="1:25" x14ac:dyDescent="0.2">
      <c r="A121" s="14"/>
      <c r="B121" s="575" t="s">
        <v>63</v>
      </c>
      <c r="C121" s="575"/>
      <c r="D121" s="575"/>
      <c r="E121" s="575"/>
      <c r="F121" s="575"/>
      <c r="G121" s="575"/>
      <c r="H121" s="575"/>
      <c r="I121" s="575"/>
      <c r="J121" s="575"/>
      <c r="K121" s="575"/>
      <c r="L121" s="575"/>
      <c r="M121" s="575"/>
      <c r="N121" s="575"/>
      <c r="O121" s="10"/>
      <c r="P121" s="10"/>
      <c r="Q121" s="10"/>
      <c r="R121" s="10"/>
      <c r="S121" s="10"/>
      <c r="T121" s="10"/>
      <c r="U121" s="10"/>
      <c r="V121" s="10"/>
      <c r="W121" s="10"/>
      <c r="X121" s="10"/>
      <c r="Y121" s="15"/>
    </row>
    <row r="122" spans="1:25" ht="13.9" customHeight="1" x14ac:dyDescent="0.2">
      <c r="A122" s="14"/>
      <c r="B122" s="33"/>
      <c r="C122" s="636" t="s">
        <v>135</v>
      </c>
      <c r="D122" s="636"/>
      <c r="E122" s="636"/>
      <c r="F122" s="636"/>
      <c r="G122" s="636"/>
      <c r="H122" s="636"/>
      <c r="I122" s="636"/>
      <c r="J122" s="636"/>
      <c r="K122" s="636"/>
      <c r="L122" s="636"/>
      <c r="M122" s="636"/>
      <c r="N122" s="636"/>
      <c r="O122" s="636"/>
      <c r="P122" s="636"/>
      <c r="Q122" s="636"/>
      <c r="R122" s="636"/>
      <c r="S122" s="636"/>
      <c r="T122" s="636"/>
      <c r="U122" s="636"/>
      <c r="V122" s="636"/>
      <c r="W122" s="636"/>
      <c r="X122" s="636"/>
      <c r="Y122" s="637"/>
    </row>
    <row r="123" spans="1:25" ht="9.6" customHeight="1" x14ac:dyDescent="0.2">
      <c r="A123" s="14"/>
      <c r="B123" s="10"/>
      <c r="C123" s="636"/>
      <c r="D123" s="636"/>
      <c r="E123" s="636"/>
      <c r="F123" s="636"/>
      <c r="G123" s="636"/>
      <c r="H123" s="636"/>
      <c r="I123" s="636"/>
      <c r="J123" s="636"/>
      <c r="K123" s="636"/>
      <c r="L123" s="636"/>
      <c r="M123" s="636"/>
      <c r="N123" s="636"/>
      <c r="O123" s="636"/>
      <c r="P123" s="636"/>
      <c r="Q123" s="636"/>
      <c r="R123" s="636"/>
      <c r="S123" s="636"/>
      <c r="T123" s="636"/>
      <c r="U123" s="636"/>
      <c r="V123" s="636"/>
      <c r="W123" s="636"/>
      <c r="X123" s="636"/>
      <c r="Y123" s="637"/>
    </row>
    <row r="124" spans="1:25" ht="15" customHeight="1" x14ac:dyDescent="0.2">
      <c r="A124" s="14"/>
      <c r="B124" s="10"/>
      <c r="C124" s="10"/>
      <c r="D124" s="465" t="s">
        <v>88</v>
      </c>
      <c r="E124" s="465"/>
      <c r="F124" s="465"/>
      <c r="G124" s="465"/>
      <c r="H124" s="594"/>
      <c r="I124" s="594"/>
      <c r="J124" s="594"/>
      <c r="K124" s="594"/>
      <c r="L124" s="594"/>
      <c r="M124" s="594"/>
      <c r="N124" s="594"/>
      <c r="O124" s="594"/>
      <c r="P124" s="594"/>
      <c r="Q124" s="594"/>
      <c r="R124" s="594"/>
      <c r="S124" s="10"/>
      <c r="T124" s="10"/>
      <c r="U124" s="10"/>
      <c r="V124" s="10"/>
      <c r="W124" s="10"/>
      <c r="X124" s="10"/>
      <c r="Y124" s="15"/>
    </row>
    <row r="125" spans="1:25" ht="9" customHeight="1" x14ac:dyDescent="0.2">
      <c r="A125" s="14"/>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5"/>
    </row>
    <row r="126" spans="1:25" ht="15" customHeight="1" x14ac:dyDescent="0.2">
      <c r="A126" s="14"/>
      <c r="B126" s="10"/>
      <c r="C126" s="10"/>
      <c r="D126" s="465" t="s">
        <v>89</v>
      </c>
      <c r="E126" s="465"/>
      <c r="F126" s="465"/>
      <c r="G126" s="594"/>
      <c r="H126" s="594"/>
      <c r="I126" s="594"/>
      <c r="J126" s="594"/>
      <c r="K126" s="594"/>
      <c r="L126" s="594"/>
      <c r="M126" s="594"/>
      <c r="N126" s="594"/>
      <c r="O126" s="594"/>
      <c r="P126" s="594"/>
      <c r="Q126" s="594"/>
      <c r="R126" s="10"/>
      <c r="S126" s="10"/>
      <c r="T126" s="10"/>
      <c r="U126" s="10"/>
      <c r="V126" s="10"/>
      <c r="W126" s="10"/>
      <c r="X126" s="10"/>
      <c r="Y126" s="15"/>
    </row>
    <row r="127" spans="1:25" ht="9" customHeight="1" x14ac:dyDescent="0.2">
      <c r="A127" s="14"/>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5"/>
    </row>
    <row r="128" spans="1:25" ht="24" customHeight="1" x14ac:dyDescent="0.2">
      <c r="A128" s="14"/>
      <c r="B128" s="33"/>
      <c r="C128" s="636" t="s">
        <v>91</v>
      </c>
      <c r="D128" s="636"/>
      <c r="E128" s="636"/>
      <c r="F128" s="636"/>
      <c r="G128" s="636"/>
      <c r="H128" s="636"/>
      <c r="I128" s="636"/>
      <c r="J128" s="636"/>
      <c r="K128" s="636"/>
      <c r="L128" s="636"/>
      <c r="M128" s="636"/>
      <c r="N128" s="636"/>
      <c r="O128" s="636"/>
      <c r="P128" s="636"/>
      <c r="Q128" s="636"/>
      <c r="R128" s="636"/>
      <c r="S128" s="636"/>
      <c r="T128" s="636"/>
      <c r="U128" s="636"/>
      <c r="V128" s="636"/>
      <c r="W128" s="636"/>
      <c r="X128" s="636"/>
      <c r="Y128" s="637"/>
    </row>
    <row r="129" spans="1:25" ht="10.9" customHeight="1" x14ac:dyDescent="0.2">
      <c r="A129" s="14"/>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5"/>
    </row>
    <row r="130" spans="1:25" ht="15" x14ac:dyDescent="0.25">
      <c r="A130" s="14"/>
      <c r="B130" s="10"/>
      <c r="C130" s="10"/>
      <c r="D130" s="465" t="s">
        <v>88</v>
      </c>
      <c r="E130" s="465"/>
      <c r="F130" s="465"/>
      <c r="G130" s="465"/>
      <c r="H130" s="648"/>
      <c r="I130" s="649"/>
      <c r="J130" s="649"/>
      <c r="K130" s="649"/>
      <c r="L130" s="649"/>
      <c r="M130" s="649"/>
      <c r="N130" s="649"/>
      <c r="O130" s="649"/>
      <c r="P130" s="649"/>
      <c r="Q130" s="649"/>
      <c r="R130" s="649"/>
      <c r="S130" s="10"/>
      <c r="T130" s="10"/>
      <c r="U130" s="10"/>
      <c r="V130" s="10"/>
      <c r="W130" s="10"/>
      <c r="X130" s="10"/>
      <c r="Y130" s="15"/>
    </row>
    <row r="131" spans="1:25" ht="9" customHeight="1" x14ac:dyDescent="0.2">
      <c r="A131" s="14"/>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5"/>
    </row>
    <row r="132" spans="1:25" ht="15" customHeight="1" x14ac:dyDescent="0.2">
      <c r="A132" s="14"/>
      <c r="B132" s="10"/>
      <c r="C132" s="10"/>
      <c r="D132" s="465" t="s">
        <v>106</v>
      </c>
      <c r="E132" s="465"/>
      <c r="F132" s="465"/>
      <c r="G132" s="465"/>
      <c r="H132" s="465"/>
      <c r="I132" s="465"/>
      <c r="J132" s="465"/>
      <c r="K132" s="465"/>
      <c r="L132" s="594"/>
      <c r="M132" s="594"/>
      <c r="N132" s="594"/>
      <c r="O132" s="594"/>
      <c r="P132" s="594"/>
      <c r="Q132" s="594"/>
      <c r="R132" s="594"/>
      <c r="S132" s="594"/>
      <c r="T132" s="594"/>
      <c r="U132" s="594"/>
      <c r="V132" s="10"/>
      <c r="W132" s="10"/>
      <c r="X132" s="10"/>
      <c r="Y132" s="15"/>
    </row>
    <row r="133" spans="1:25" ht="9" customHeight="1" x14ac:dyDescent="0.2">
      <c r="A133" s="14"/>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5"/>
    </row>
    <row r="134" spans="1:25" x14ac:dyDescent="0.2">
      <c r="A134" s="14"/>
      <c r="B134" s="33"/>
      <c r="C134" s="10" t="s">
        <v>90</v>
      </c>
      <c r="D134" s="10"/>
      <c r="E134" s="10"/>
      <c r="F134" s="10"/>
      <c r="G134" s="10"/>
      <c r="H134" s="10"/>
      <c r="I134" s="10"/>
      <c r="J134" s="10"/>
      <c r="K134" s="10"/>
      <c r="L134" s="10"/>
      <c r="M134" s="10"/>
      <c r="N134" s="10"/>
      <c r="O134" s="10"/>
      <c r="P134" s="10"/>
      <c r="Q134" s="10"/>
      <c r="R134" s="10"/>
      <c r="S134" s="10"/>
      <c r="T134" s="10"/>
      <c r="U134" s="10"/>
      <c r="V134" s="10"/>
      <c r="W134" s="10"/>
      <c r="X134" s="10"/>
      <c r="Y134" s="15"/>
    </row>
    <row r="135" spans="1:25" ht="9" customHeight="1" x14ac:dyDescent="0.2">
      <c r="A135" s="14"/>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5"/>
    </row>
    <row r="136" spans="1:25" x14ac:dyDescent="0.2">
      <c r="A136" s="14"/>
      <c r="B136" s="10"/>
      <c r="C136" s="10"/>
      <c r="D136" s="465" t="s">
        <v>92</v>
      </c>
      <c r="E136" s="465"/>
      <c r="F136" s="465"/>
      <c r="G136" s="465"/>
      <c r="H136" s="465"/>
      <c r="I136" s="465"/>
      <c r="J136" s="465"/>
      <c r="K136" s="465"/>
      <c r="L136" s="465"/>
      <c r="M136" s="465"/>
      <c r="N136" s="465"/>
      <c r="O136" s="594"/>
      <c r="P136" s="594"/>
      <c r="Q136" s="594"/>
      <c r="R136" s="594"/>
      <c r="S136" s="594"/>
      <c r="T136" s="594"/>
      <c r="U136" s="594"/>
      <c r="V136" s="594"/>
      <c r="W136" s="594"/>
      <c r="X136" s="594"/>
      <c r="Y136" s="15"/>
    </row>
    <row r="137" spans="1:25" x14ac:dyDescent="0.2">
      <c r="A137" s="42" t="s">
        <v>93</v>
      </c>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5"/>
    </row>
    <row r="138" spans="1:25" x14ac:dyDescent="0.2">
      <c r="A138" s="14"/>
      <c r="B138" s="31" t="s">
        <v>64</v>
      </c>
      <c r="C138" s="10" t="s">
        <v>94</v>
      </c>
      <c r="D138" s="10"/>
      <c r="E138" s="10"/>
      <c r="F138" s="10"/>
      <c r="G138" s="10"/>
      <c r="H138" s="10"/>
      <c r="I138" s="10"/>
      <c r="J138" s="10"/>
      <c r="K138" s="10"/>
      <c r="L138" s="10"/>
      <c r="M138" s="10"/>
      <c r="N138" s="10"/>
      <c r="O138" s="10"/>
      <c r="P138" s="10"/>
      <c r="Q138" s="10"/>
      <c r="R138" s="10"/>
      <c r="S138" s="10"/>
      <c r="T138" s="10"/>
      <c r="U138" s="10"/>
      <c r="V138" s="10"/>
      <c r="W138" s="10"/>
      <c r="X138" s="10"/>
      <c r="Y138" s="15"/>
    </row>
    <row r="139" spans="1:25" x14ac:dyDescent="0.2">
      <c r="A139" s="14"/>
      <c r="B139" s="31" t="s">
        <v>65</v>
      </c>
      <c r="C139" s="10" t="s">
        <v>95</v>
      </c>
      <c r="D139" s="10"/>
      <c r="E139" s="10"/>
      <c r="F139" s="10"/>
      <c r="G139" s="10"/>
      <c r="H139" s="10"/>
      <c r="I139" s="10"/>
      <c r="J139" s="10"/>
      <c r="K139" s="10"/>
      <c r="L139" s="10"/>
      <c r="M139" s="10"/>
      <c r="N139" s="10"/>
      <c r="O139" s="10"/>
      <c r="P139" s="10"/>
      <c r="Q139" s="10"/>
      <c r="R139" s="10"/>
      <c r="S139" s="10"/>
      <c r="T139" s="10"/>
      <c r="U139" s="10"/>
      <c r="V139" s="10"/>
      <c r="W139" s="10"/>
      <c r="X139" s="10"/>
      <c r="Y139" s="15"/>
    </row>
    <row r="140" spans="1:25" ht="9" customHeight="1" x14ac:dyDescent="0.2">
      <c r="A140" s="14"/>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5"/>
    </row>
    <row r="141" spans="1:25" x14ac:dyDescent="0.2">
      <c r="A141" s="14"/>
      <c r="B141" s="638"/>
      <c r="C141" s="638"/>
      <c r="D141" s="638"/>
      <c r="E141" s="638"/>
      <c r="F141" s="638"/>
      <c r="G141" s="638"/>
      <c r="H141" s="638"/>
      <c r="I141" s="10"/>
      <c r="J141" s="588"/>
      <c r="K141" s="588"/>
      <c r="L141" s="588"/>
      <c r="M141" s="588"/>
      <c r="N141" s="588"/>
      <c r="O141" s="588"/>
      <c r="P141" s="588"/>
      <c r="Q141" s="588"/>
      <c r="R141" s="588"/>
      <c r="S141" s="588"/>
      <c r="T141" s="588"/>
      <c r="U141" s="10"/>
      <c r="V141" s="10"/>
      <c r="W141" s="10"/>
      <c r="X141" s="10"/>
      <c r="Y141" s="15"/>
    </row>
    <row r="142" spans="1:25" x14ac:dyDescent="0.2">
      <c r="A142" s="16"/>
      <c r="B142" s="570" t="s">
        <v>43</v>
      </c>
      <c r="C142" s="570"/>
      <c r="D142" s="570"/>
      <c r="E142" s="570"/>
      <c r="F142" s="570"/>
      <c r="G142" s="570"/>
      <c r="H142" s="570"/>
      <c r="I142" s="43"/>
      <c r="J142" s="570" t="s">
        <v>96</v>
      </c>
      <c r="K142" s="570"/>
      <c r="L142" s="570"/>
      <c r="M142" s="570"/>
      <c r="N142" s="570"/>
      <c r="O142" s="570"/>
      <c r="P142" s="570"/>
      <c r="Q142" s="570"/>
      <c r="R142" s="570"/>
      <c r="S142" s="570"/>
      <c r="T142" s="570"/>
      <c r="U142" s="17"/>
      <c r="V142" s="17"/>
      <c r="W142" s="17"/>
      <c r="X142" s="17"/>
      <c r="Y142" s="18"/>
    </row>
    <row r="143" spans="1:25" x14ac:dyDescent="0.2">
      <c r="A143" s="220" t="s">
        <v>97</v>
      </c>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row>
    <row r="144" spans="1:25" ht="24.75" customHeight="1" x14ac:dyDescent="0.2">
      <c r="A144" s="44" t="s">
        <v>64</v>
      </c>
      <c r="B144" s="733" t="s">
        <v>103</v>
      </c>
      <c r="C144" s="733"/>
      <c r="D144" s="733"/>
      <c r="E144" s="733"/>
      <c r="F144" s="733"/>
      <c r="G144" s="733"/>
      <c r="H144" s="733"/>
      <c r="I144" s="733"/>
      <c r="J144" s="733"/>
      <c r="K144" s="733"/>
      <c r="L144" s="733"/>
      <c r="M144" s="733"/>
      <c r="N144" s="733"/>
      <c r="O144" s="733"/>
      <c r="P144" s="733"/>
      <c r="Q144" s="733"/>
      <c r="R144" s="733"/>
      <c r="S144" s="733"/>
      <c r="T144" s="733"/>
      <c r="U144" s="733"/>
      <c r="V144" s="733"/>
      <c r="W144" s="733"/>
      <c r="X144" s="733"/>
      <c r="Y144" s="733"/>
    </row>
    <row r="145" spans="1:25" ht="4.5" customHeight="1" x14ac:dyDescent="0.2">
      <c r="A145" s="44"/>
      <c r="B145" s="4"/>
      <c r="C145" s="4"/>
      <c r="D145" s="4"/>
      <c r="E145" s="4"/>
      <c r="F145" s="4"/>
      <c r="G145" s="4"/>
      <c r="H145" s="4"/>
      <c r="I145" s="4"/>
      <c r="J145" s="4"/>
      <c r="K145" s="4"/>
      <c r="L145" s="4"/>
      <c r="M145" s="4"/>
      <c r="N145" s="4"/>
      <c r="O145" s="4"/>
      <c r="P145" s="4"/>
      <c r="Q145" s="4"/>
      <c r="R145" s="4"/>
      <c r="S145" s="4"/>
      <c r="T145" s="4"/>
      <c r="U145" s="4"/>
      <c r="V145" s="4"/>
      <c r="W145" s="4"/>
      <c r="X145" s="4"/>
      <c r="Y145" s="4"/>
    </row>
    <row r="146" spans="1:25" ht="39.75" customHeight="1" x14ac:dyDescent="0.2">
      <c r="A146" s="44" t="s">
        <v>65</v>
      </c>
      <c r="B146" s="732" t="s">
        <v>139</v>
      </c>
      <c r="C146" s="732"/>
      <c r="D146" s="732"/>
      <c r="E146" s="732"/>
      <c r="F146" s="732"/>
      <c r="G146" s="732"/>
      <c r="H146" s="732"/>
      <c r="I146" s="732"/>
      <c r="J146" s="732"/>
      <c r="K146" s="732"/>
      <c r="L146" s="732"/>
      <c r="M146" s="732"/>
      <c r="N146" s="732"/>
      <c r="O146" s="732"/>
      <c r="P146" s="732"/>
      <c r="Q146" s="732"/>
      <c r="R146" s="732"/>
      <c r="S146" s="732"/>
      <c r="T146" s="732"/>
      <c r="U146" s="732"/>
      <c r="V146" s="732"/>
      <c r="W146" s="732"/>
      <c r="X146" s="732"/>
      <c r="Y146" s="732"/>
    </row>
    <row r="147" spans="1:25" ht="6.6"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row>
    <row r="148" spans="1:25" ht="27.75" customHeight="1" x14ac:dyDescent="0.25">
      <c r="A148" s="740"/>
      <c r="B148" s="740"/>
      <c r="C148" s="740"/>
      <c r="D148" s="741"/>
      <c r="E148" s="741"/>
      <c r="F148" s="741"/>
      <c r="G148" s="741"/>
      <c r="H148" s="734" t="s">
        <v>107</v>
      </c>
      <c r="I148" s="734"/>
      <c r="J148" s="734"/>
      <c r="K148" s="734"/>
      <c r="L148" s="734"/>
      <c r="M148" s="734"/>
      <c r="N148" s="734"/>
      <c r="O148" s="734"/>
      <c r="P148" s="734"/>
      <c r="Q148" s="734"/>
      <c r="R148" s="734"/>
      <c r="S148" s="734"/>
      <c r="T148" s="734"/>
      <c r="U148" s="734"/>
      <c r="V148" s="734"/>
      <c r="W148" s="734"/>
      <c r="X148" s="734"/>
      <c r="Y148" s="734"/>
    </row>
    <row r="149" spans="1:25" ht="16.149999999999999" customHeight="1" x14ac:dyDescent="0.2">
      <c r="A149" s="40" t="s">
        <v>15</v>
      </c>
      <c r="B149" s="446" t="s">
        <v>7</v>
      </c>
      <c r="C149" s="446"/>
      <c r="D149" s="446"/>
      <c r="E149" s="446"/>
      <c r="F149" s="446"/>
      <c r="G149" s="446"/>
      <c r="H149" s="446"/>
      <c r="I149" s="446"/>
      <c r="J149" s="446"/>
      <c r="K149" s="446"/>
      <c r="L149" s="446"/>
      <c r="M149" s="446"/>
      <c r="N149" s="446"/>
      <c r="O149" s="446"/>
      <c r="P149" s="446"/>
      <c r="Q149" s="446"/>
      <c r="R149" s="446"/>
      <c r="S149" s="446"/>
      <c r="T149" s="446"/>
      <c r="U149" s="446"/>
      <c r="V149" s="446"/>
      <c r="W149" s="446"/>
      <c r="X149" s="446"/>
      <c r="Y149" s="619"/>
    </row>
    <row r="150" spans="1:25" x14ac:dyDescent="0.2">
      <c r="A150" s="567" t="s">
        <v>8</v>
      </c>
      <c r="B150" s="568"/>
      <c r="C150" s="568"/>
      <c r="D150" s="568"/>
      <c r="E150" s="568"/>
      <c r="F150" s="568"/>
      <c r="G150" s="568"/>
      <c r="H150" s="568"/>
      <c r="I150" s="568"/>
      <c r="J150" s="568"/>
      <c r="K150" s="568"/>
      <c r="L150" s="568"/>
      <c r="M150" s="568"/>
      <c r="N150" s="568"/>
      <c r="O150" s="568"/>
      <c r="P150" s="568"/>
      <c r="Q150" s="569"/>
      <c r="R150" s="567" t="s">
        <v>9</v>
      </c>
      <c r="S150" s="568"/>
      <c r="T150" s="568"/>
      <c r="U150" s="569"/>
      <c r="V150" s="567" t="s">
        <v>10</v>
      </c>
      <c r="W150" s="568"/>
      <c r="X150" s="568"/>
      <c r="Y150" s="569"/>
    </row>
    <row r="151" spans="1:25" x14ac:dyDescent="0.2">
      <c r="A151" s="590">
        <f>A12</f>
        <v>0</v>
      </c>
      <c r="B151" s="591"/>
      <c r="C151" s="591"/>
      <c r="D151" s="591"/>
      <c r="E151" s="591"/>
      <c r="F151" s="591"/>
      <c r="G151" s="591"/>
      <c r="H151" s="591"/>
      <c r="I151" s="591"/>
      <c r="J151" s="591"/>
      <c r="K151" s="591"/>
      <c r="L151" s="591"/>
      <c r="M151" s="591"/>
      <c r="N151" s="591"/>
      <c r="O151" s="591"/>
      <c r="P151" s="591"/>
      <c r="Q151" s="592"/>
      <c r="R151" s="723">
        <f>R12</f>
        <v>0</v>
      </c>
      <c r="S151" s="724"/>
      <c r="T151" s="724"/>
      <c r="U151" s="725"/>
      <c r="V151" s="571">
        <f>V12</f>
        <v>0</v>
      </c>
      <c r="W151" s="572"/>
      <c r="X151" s="572"/>
      <c r="Y151" s="573"/>
    </row>
    <row r="152" spans="1:25" x14ac:dyDescent="0.2">
      <c r="A152" s="567" t="s">
        <v>31</v>
      </c>
      <c r="B152" s="568"/>
      <c r="C152" s="568"/>
      <c r="D152" s="568"/>
      <c r="E152" s="568"/>
      <c r="F152" s="568"/>
      <c r="G152" s="568"/>
      <c r="H152" s="568"/>
      <c r="I152" s="569"/>
      <c r="J152" s="567" t="s">
        <v>11</v>
      </c>
      <c r="K152" s="568"/>
      <c r="L152" s="568"/>
      <c r="M152" s="568"/>
      <c r="N152" s="569"/>
      <c r="O152" s="567" t="s">
        <v>12</v>
      </c>
      <c r="P152" s="568"/>
      <c r="Q152" s="568"/>
      <c r="R152" s="568"/>
      <c r="S152" s="568"/>
      <c r="T152" s="568"/>
      <c r="U152" s="568"/>
      <c r="V152" s="568"/>
      <c r="W152" s="568"/>
      <c r="X152" s="568"/>
      <c r="Y152" s="569"/>
    </row>
    <row r="153" spans="1:25" x14ac:dyDescent="0.2">
      <c r="A153" s="571">
        <f>A14</f>
        <v>0</v>
      </c>
      <c r="B153" s="572"/>
      <c r="C153" s="572"/>
      <c r="D153" s="572"/>
      <c r="E153" s="572"/>
      <c r="F153" s="572"/>
      <c r="G153" s="572"/>
      <c r="H153" s="572"/>
      <c r="I153" s="573"/>
      <c r="J153" s="571">
        <f>J14</f>
        <v>0</v>
      </c>
      <c r="K153" s="572"/>
      <c r="L153" s="572"/>
      <c r="M153" s="572"/>
      <c r="N153" s="573"/>
      <c r="O153" s="571">
        <f>O14</f>
        <v>0</v>
      </c>
      <c r="P153" s="572"/>
      <c r="Q153" s="572"/>
      <c r="R153" s="572"/>
      <c r="S153" s="572"/>
      <c r="T153" s="572"/>
      <c r="U153" s="572"/>
      <c r="V153" s="572"/>
      <c r="W153" s="572"/>
      <c r="X153" s="572"/>
      <c r="Y153" s="573"/>
    </row>
    <row r="154" spans="1:25" ht="16.149999999999999" customHeight="1" x14ac:dyDescent="0.2">
      <c r="A154" s="12" t="s">
        <v>14</v>
      </c>
      <c r="B154" s="446" t="s">
        <v>108</v>
      </c>
      <c r="C154" s="446"/>
      <c r="D154" s="446"/>
      <c r="E154" s="446"/>
      <c r="F154" s="446"/>
      <c r="G154" s="446"/>
      <c r="H154" s="446"/>
      <c r="I154" s="446"/>
      <c r="J154" s="446"/>
      <c r="K154" s="446"/>
      <c r="L154" s="446"/>
      <c r="M154" s="446"/>
      <c r="N154" s="446"/>
      <c r="O154" s="446"/>
      <c r="P154" s="446"/>
      <c r="Q154" s="446"/>
      <c r="R154" s="446"/>
      <c r="S154" s="446"/>
      <c r="T154" s="446"/>
      <c r="U154" s="446"/>
      <c r="V154" s="446"/>
      <c r="W154" s="446"/>
      <c r="X154" s="446"/>
      <c r="Y154" s="619"/>
    </row>
    <row r="155" spans="1:25" ht="28.9" customHeight="1" x14ac:dyDescent="0.2">
      <c r="A155" s="729" t="s">
        <v>109</v>
      </c>
      <c r="B155" s="730"/>
      <c r="C155" s="730"/>
      <c r="D155" s="730"/>
      <c r="E155" s="730"/>
      <c r="F155" s="730"/>
      <c r="G155" s="730"/>
      <c r="H155" s="730"/>
      <c r="I155" s="730"/>
      <c r="J155" s="730"/>
      <c r="K155" s="730"/>
      <c r="L155" s="730"/>
      <c r="M155" s="730"/>
      <c r="N155" s="730"/>
      <c r="O155" s="730"/>
      <c r="P155" s="730"/>
      <c r="Q155" s="730"/>
      <c r="R155" s="730"/>
      <c r="S155" s="730"/>
      <c r="T155" s="730"/>
      <c r="U155" s="730"/>
      <c r="V155" s="730"/>
      <c r="W155" s="730"/>
      <c r="X155" s="730"/>
      <c r="Y155" s="731"/>
    </row>
    <row r="156" spans="1:25" ht="22.15" customHeight="1" x14ac:dyDescent="0.2">
      <c r="A156" s="14"/>
      <c r="B156" s="33"/>
      <c r="C156" s="735" t="s">
        <v>110</v>
      </c>
      <c r="D156" s="735"/>
      <c r="E156" s="735"/>
      <c r="F156" s="735"/>
      <c r="G156" s="735"/>
      <c r="H156" s="735"/>
      <c r="I156" s="33"/>
      <c r="J156" s="736" t="s">
        <v>111</v>
      </c>
      <c r="K156" s="736"/>
      <c r="L156" s="736"/>
      <c r="M156" s="736"/>
      <c r="N156" s="736"/>
      <c r="O156" s="736"/>
      <c r="P156" s="33"/>
      <c r="Q156" s="576" t="s">
        <v>112</v>
      </c>
      <c r="R156" s="576"/>
      <c r="S156" s="576"/>
      <c r="T156" s="576"/>
      <c r="U156" s="576"/>
      <c r="V156" s="576"/>
      <c r="W156" s="576"/>
      <c r="X156" s="576"/>
      <c r="Y156" s="15"/>
    </row>
    <row r="157" spans="1:25" ht="8.4499999999999993" customHeight="1" x14ac:dyDescent="0.2">
      <c r="A157" s="16"/>
      <c r="B157" s="17"/>
      <c r="C157" s="17"/>
      <c r="D157" s="17"/>
      <c r="E157" s="17"/>
      <c r="F157" s="17"/>
      <c r="G157" s="17"/>
      <c r="H157" s="17"/>
      <c r="I157" s="17"/>
      <c r="J157" s="17"/>
      <c r="K157" s="17"/>
      <c r="L157" s="17"/>
      <c r="M157" s="17"/>
      <c r="N157" s="17"/>
      <c r="O157" s="17"/>
      <c r="P157" s="17"/>
      <c r="Q157" s="577"/>
      <c r="R157" s="577"/>
      <c r="S157" s="577"/>
      <c r="T157" s="577"/>
      <c r="U157" s="577"/>
      <c r="V157" s="577"/>
      <c r="W157" s="577"/>
      <c r="X157" s="577"/>
      <c r="Y157" s="18"/>
    </row>
    <row r="158" spans="1:25" ht="16.149999999999999" customHeight="1" x14ac:dyDescent="0.2">
      <c r="A158" s="12" t="s">
        <v>22</v>
      </c>
      <c r="B158" s="446" t="s">
        <v>140</v>
      </c>
      <c r="C158" s="446"/>
      <c r="D158" s="446"/>
      <c r="E158" s="446"/>
      <c r="F158" s="446"/>
      <c r="G158" s="446"/>
      <c r="H158" s="446"/>
      <c r="I158" s="446"/>
      <c r="J158" s="446"/>
      <c r="K158" s="446"/>
      <c r="L158" s="446"/>
      <c r="M158" s="446"/>
      <c r="N158" s="446"/>
      <c r="O158" s="446"/>
      <c r="P158" s="446"/>
      <c r="Q158" s="446"/>
      <c r="R158" s="446"/>
      <c r="S158" s="446"/>
      <c r="T158" s="446"/>
      <c r="U158" s="446"/>
      <c r="V158" s="446"/>
      <c r="W158" s="446"/>
      <c r="X158" s="446"/>
      <c r="Y158" s="619"/>
    </row>
    <row r="159" spans="1:25" x14ac:dyDescent="0.2">
      <c r="A159" s="579" t="s">
        <v>71</v>
      </c>
      <c r="B159" s="580"/>
      <c r="C159" s="580"/>
      <c r="D159" s="580"/>
      <c r="E159" s="580"/>
      <c r="F159" s="580"/>
      <c r="G159" s="580"/>
      <c r="H159" s="580"/>
      <c r="I159" s="580"/>
      <c r="J159" s="580"/>
      <c r="K159" s="580"/>
      <c r="L159" s="580"/>
      <c r="M159" s="580"/>
      <c r="N159" s="580"/>
      <c r="O159" s="580"/>
      <c r="P159" s="580"/>
      <c r="Q159" s="581"/>
      <c r="R159" s="579" t="s">
        <v>113</v>
      </c>
      <c r="S159" s="580"/>
      <c r="T159" s="580"/>
      <c r="U159" s="580"/>
      <c r="V159" s="580"/>
      <c r="W159" s="580"/>
      <c r="X159" s="580"/>
      <c r="Y159" s="581"/>
    </row>
    <row r="160" spans="1:25" ht="15.75" customHeight="1" x14ac:dyDescent="0.2">
      <c r="A160" s="629"/>
      <c r="B160" s="630"/>
      <c r="C160" s="630"/>
      <c r="D160" s="630"/>
      <c r="E160" s="630"/>
      <c r="F160" s="630"/>
      <c r="G160" s="630"/>
      <c r="H160" s="630"/>
      <c r="I160" s="630"/>
      <c r="J160" s="630"/>
      <c r="K160" s="630"/>
      <c r="L160" s="630"/>
      <c r="M160" s="630"/>
      <c r="N160" s="630"/>
      <c r="O160" s="630"/>
      <c r="P160" s="630"/>
      <c r="Q160" s="631"/>
      <c r="R160" s="629"/>
      <c r="S160" s="630"/>
      <c r="T160" s="630"/>
      <c r="U160" s="630"/>
      <c r="V160" s="630"/>
      <c r="W160" s="630"/>
      <c r="X160" s="630"/>
      <c r="Y160" s="631"/>
    </row>
    <row r="161" spans="1:25" x14ac:dyDescent="0.2">
      <c r="A161" s="579" t="s">
        <v>30</v>
      </c>
      <c r="B161" s="580"/>
      <c r="C161" s="580"/>
      <c r="D161" s="580"/>
      <c r="E161" s="580"/>
      <c r="F161" s="580"/>
      <c r="G161" s="580"/>
      <c r="H161" s="580"/>
      <c r="I161" s="580"/>
      <c r="J161" s="580"/>
      <c r="K161" s="580"/>
      <c r="L161" s="580"/>
      <c r="M161" s="580"/>
      <c r="N161" s="580"/>
      <c r="O161" s="580"/>
      <c r="P161" s="580"/>
      <c r="Q161" s="581"/>
      <c r="R161" s="567" t="s">
        <v>9</v>
      </c>
      <c r="S161" s="568"/>
      <c r="T161" s="568"/>
      <c r="U161" s="569"/>
      <c r="V161" s="567" t="s">
        <v>10</v>
      </c>
      <c r="W161" s="568"/>
      <c r="X161" s="568"/>
      <c r="Y161" s="569"/>
    </row>
    <row r="162" spans="1:25" x14ac:dyDescent="0.2">
      <c r="A162" s="582"/>
      <c r="B162" s="583"/>
      <c r="C162" s="583"/>
      <c r="D162" s="583"/>
      <c r="E162" s="583"/>
      <c r="F162" s="583"/>
      <c r="G162" s="583"/>
      <c r="H162" s="583"/>
      <c r="I162" s="583"/>
      <c r="J162" s="583"/>
      <c r="K162" s="583"/>
      <c r="L162" s="583"/>
      <c r="M162" s="583"/>
      <c r="N162" s="583"/>
      <c r="O162" s="583"/>
      <c r="P162" s="583"/>
      <c r="Q162" s="584"/>
      <c r="R162" s="595"/>
      <c r="S162" s="596"/>
      <c r="T162" s="596"/>
      <c r="U162" s="597"/>
      <c r="V162" s="595"/>
      <c r="W162" s="596"/>
      <c r="X162" s="596"/>
      <c r="Y162" s="597"/>
    </row>
    <row r="163" spans="1:25" x14ac:dyDescent="0.2">
      <c r="A163" s="737" t="s">
        <v>31</v>
      </c>
      <c r="B163" s="738"/>
      <c r="C163" s="738"/>
      <c r="D163" s="738"/>
      <c r="E163" s="738"/>
      <c r="F163" s="738"/>
      <c r="G163" s="738"/>
      <c r="H163" s="738"/>
      <c r="I163" s="739"/>
      <c r="J163" s="567" t="s">
        <v>32</v>
      </c>
      <c r="K163" s="568"/>
      <c r="L163" s="568"/>
      <c r="M163" s="568"/>
      <c r="N163" s="569"/>
      <c r="O163" s="567" t="s">
        <v>33</v>
      </c>
      <c r="P163" s="568"/>
      <c r="Q163" s="569"/>
      <c r="R163" s="567" t="s">
        <v>34</v>
      </c>
      <c r="S163" s="568"/>
      <c r="T163" s="568"/>
      <c r="U163" s="568"/>
      <c r="V163" s="568"/>
      <c r="W163" s="568"/>
      <c r="X163" s="568"/>
      <c r="Y163" s="569"/>
    </row>
    <row r="164" spans="1:25" ht="15.75" customHeight="1" x14ac:dyDescent="0.2">
      <c r="A164" s="650"/>
      <c r="B164" s="651"/>
      <c r="C164" s="651"/>
      <c r="D164" s="651"/>
      <c r="E164" s="651"/>
      <c r="F164" s="651"/>
      <c r="G164" s="651"/>
      <c r="H164" s="651"/>
      <c r="I164" s="652"/>
      <c r="J164" s="599"/>
      <c r="K164" s="600"/>
      <c r="L164" s="600"/>
      <c r="M164" s="600"/>
      <c r="N164" s="601"/>
      <c r="O164" s="602"/>
      <c r="P164" s="603"/>
      <c r="Q164" s="604"/>
      <c r="R164" s="780"/>
      <c r="S164" s="600"/>
      <c r="T164" s="600"/>
      <c r="U164" s="600"/>
      <c r="V164" s="600"/>
      <c r="W164" s="600"/>
      <c r="X164" s="600"/>
      <c r="Y164" s="601"/>
    </row>
    <row r="165" spans="1:25" x14ac:dyDescent="0.2">
      <c r="A165" s="567" t="s">
        <v>35</v>
      </c>
      <c r="B165" s="568"/>
      <c r="C165" s="568"/>
      <c r="D165" s="568"/>
      <c r="E165" s="568"/>
      <c r="F165" s="568"/>
      <c r="G165" s="568"/>
      <c r="H165" s="568"/>
      <c r="I165" s="569"/>
      <c r="J165" s="567" t="s">
        <v>36</v>
      </c>
      <c r="K165" s="568"/>
      <c r="L165" s="568"/>
      <c r="M165" s="568"/>
      <c r="N165" s="568"/>
      <c r="O165" s="568"/>
      <c r="P165" s="568"/>
      <c r="Q165" s="569"/>
      <c r="R165" s="567" t="s">
        <v>37</v>
      </c>
      <c r="S165" s="568"/>
      <c r="T165" s="568"/>
      <c r="U165" s="568"/>
      <c r="V165" s="568"/>
      <c r="W165" s="568"/>
      <c r="X165" s="568"/>
      <c r="Y165" s="569"/>
    </row>
    <row r="166" spans="1:25" ht="15.75" customHeight="1" x14ac:dyDescent="0.2">
      <c r="A166" s="620"/>
      <c r="B166" s="621"/>
      <c r="C166" s="621"/>
      <c r="D166" s="621"/>
      <c r="E166" s="621"/>
      <c r="F166" s="70" t="s">
        <v>38</v>
      </c>
      <c r="G166" s="622"/>
      <c r="H166" s="622"/>
      <c r="I166" s="623"/>
      <c r="J166" s="620"/>
      <c r="K166" s="621"/>
      <c r="L166" s="621"/>
      <c r="M166" s="621"/>
      <c r="N166" s="621"/>
      <c r="O166" s="621"/>
      <c r="P166" s="621"/>
      <c r="Q166" s="624"/>
      <c r="R166" s="620"/>
      <c r="S166" s="625"/>
      <c r="T166" s="625"/>
      <c r="U166" s="625"/>
      <c r="V166" s="625"/>
      <c r="W166" s="625"/>
      <c r="X166" s="625"/>
      <c r="Y166" s="626"/>
    </row>
    <row r="167" spans="1:25" ht="15.75" customHeight="1" x14ac:dyDescent="0.2">
      <c r="A167" s="12" t="s">
        <v>39</v>
      </c>
      <c r="B167" s="446" t="s">
        <v>114</v>
      </c>
      <c r="C167" s="446"/>
      <c r="D167" s="446"/>
      <c r="E167" s="446"/>
      <c r="F167" s="446"/>
      <c r="G167" s="446"/>
      <c r="H167" s="446"/>
      <c r="I167" s="446"/>
      <c r="J167" s="446"/>
      <c r="K167" s="446"/>
      <c r="L167" s="446"/>
      <c r="M167" s="446"/>
      <c r="N167" s="446"/>
      <c r="O167" s="446"/>
      <c r="P167" s="446"/>
      <c r="Q167" s="446"/>
      <c r="R167" s="446"/>
      <c r="S167" s="446"/>
      <c r="T167" s="446"/>
      <c r="U167" s="446"/>
      <c r="V167" s="446"/>
      <c r="W167" s="446"/>
      <c r="X167" s="446"/>
      <c r="Y167" s="619"/>
    </row>
    <row r="168" spans="1:25" x14ac:dyDescent="0.2">
      <c r="A168" s="645" t="s">
        <v>115</v>
      </c>
      <c r="B168" s="646"/>
      <c r="C168" s="646"/>
      <c r="D168" s="646"/>
      <c r="E168" s="646"/>
      <c r="F168" s="646"/>
      <c r="G168" s="646"/>
      <c r="H168" s="646"/>
      <c r="I168" s="646"/>
      <c r="J168" s="646"/>
      <c r="K168" s="646"/>
      <c r="L168" s="647"/>
      <c r="M168" s="645" t="s">
        <v>116</v>
      </c>
      <c r="N168" s="646"/>
      <c r="O168" s="646"/>
      <c r="P168" s="646"/>
      <c r="Q168" s="646"/>
      <c r="R168" s="646"/>
      <c r="S168" s="646"/>
      <c r="T168" s="646"/>
      <c r="U168" s="646"/>
      <c r="V168" s="646"/>
      <c r="W168" s="646"/>
      <c r="X168" s="646"/>
      <c r="Y168" s="647"/>
    </row>
    <row r="169" spans="1:25" x14ac:dyDescent="0.2">
      <c r="A169" s="639"/>
      <c r="B169" s="640"/>
      <c r="C169" s="640"/>
      <c r="D169" s="640"/>
      <c r="E169" s="640"/>
      <c r="F169" s="640"/>
      <c r="G169" s="640"/>
      <c r="H169" s="640"/>
      <c r="I169" s="640"/>
      <c r="J169" s="640"/>
      <c r="K169" s="640"/>
      <c r="L169" s="641"/>
      <c r="M169" s="639"/>
      <c r="N169" s="640"/>
      <c r="O169" s="640"/>
      <c r="P169" s="640"/>
      <c r="Q169" s="640"/>
      <c r="R169" s="640"/>
      <c r="S169" s="640"/>
      <c r="T169" s="640"/>
      <c r="U169" s="640"/>
      <c r="V169" s="640"/>
      <c r="W169" s="640"/>
      <c r="X169" s="640"/>
      <c r="Y169" s="641"/>
    </row>
    <row r="170" spans="1:25" x14ac:dyDescent="0.2">
      <c r="A170" s="639"/>
      <c r="B170" s="640"/>
      <c r="C170" s="640"/>
      <c r="D170" s="640"/>
      <c r="E170" s="640"/>
      <c r="F170" s="640"/>
      <c r="G170" s="640"/>
      <c r="H170" s="640"/>
      <c r="I170" s="640"/>
      <c r="J170" s="640"/>
      <c r="K170" s="640"/>
      <c r="L170" s="641"/>
      <c r="M170" s="639"/>
      <c r="N170" s="640"/>
      <c r="O170" s="640"/>
      <c r="P170" s="640"/>
      <c r="Q170" s="640"/>
      <c r="R170" s="640"/>
      <c r="S170" s="640"/>
      <c r="T170" s="640"/>
      <c r="U170" s="640"/>
      <c r="V170" s="640"/>
      <c r="W170" s="640"/>
      <c r="X170" s="640"/>
      <c r="Y170" s="641"/>
    </row>
    <row r="171" spans="1:25" x14ac:dyDescent="0.2">
      <c r="A171" s="642"/>
      <c r="B171" s="643"/>
      <c r="C171" s="643"/>
      <c r="D171" s="643"/>
      <c r="E171" s="643"/>
      <c r="F171" s="643"/>
      <c r="G171" s="643"/>
      <c r="H171" s="643"/>
      <c r="I171" s="643"/>
      <c r="J171" s="643"/>
      <c r="K171" s="643"/>
      <c r="L171" s="644"/>
      <c r="M171" s="642"/>
      <c r="N171" s="643"/>
      <c r="O171" s="643"/>
      <c r="P171" s="643"/>
      <c r="Q171" s="643"/>
      <c r="R171" s="643"/>
      <c r="S171" s="643"/>
      <c r="T171" s="643"/>
      <c r="U171" s="643"/>
      <c r="V171" s="643"/>
      <c r="W171" s="643"/>
      <c r="X171" s="643"/>
      <c r="Y171" s="644"/>
    </row>
    <row r="172" spans="1:25" ht="16.149999999999999" customHeight="1" x14ac:dyDescent="0.2">
      <c r="A172" s="12" t="s">
        <v>41</v>
      </c>
      <c r="B172" s="446" t="s">
        <v>60</v>
      </c>
      <c r="C172" s="446"/>
      <c r="D172" s="446"/>
      <c r="E172" s="446"/>
      <c r="F172" s="446"/>
      <c r="G172" s="446"/>
      <c r="H172" s="446"/>
      <c r="I172" s="446"/>
      <c r="J172" s="446"/>
      <c r="K172" s="446"/>
      <c r="L172" s="446"/>
      <c r="M172" s="446"/>
      <c r="N172" s="446"/>
      <c r="O172" s="446"/>
      <c r="P172" s="446"/>
      <c r="Q172" s="446"/>
      <c r="R172" s="446"/>
      <c r="S172" s="446"/>
      <c r="T172" s="446"/>
      <c r="U172" s="446"/>
      <c r="V172" s="446"/>
      <c r="W172" s="446"/>
      <c r="X172" s="446"/>
      <c r="Y172" s="619"/>
    </row>
    <row r="173" spans="1:25" x14ac:dyDescent="0.2">
      <c r="A173" s="14"/>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5"/>
    </row>
    <row r="174" spans="1:25" x14ac:dyDescent="0.2">
      <c r="A174" s="14"/>
      <c r="B174" s="30" t="s">
        <v>117</v>
      </c>
      <c r="C174" s="707"/>
      <c r="D174" s="707"/>
      <c r="E174" s="707"/>
      <c r="F174" s="707"/>
      <c r="G174" s="707"/>
      <c r="H174" s="707"/>
      <c r="I174" s="707"/>
      <c r="J174" s="707"/>
      <c r="K174" s="707"/>
      <c r="L174" s="707"/>
      <c r="M174" s="707"/>
      <c r="N174" s="707"/>
      <c r="O174" s="707"/>
      <c r="P174" s="707"/>
      <c r="Q174" s="707"/>
      <c r="R174" s="10" t="s">
        <v>118</v>
      </c>
      <c r="S174" s="10"/>
      <c r="T174" s="10"/>
      <c r="U174" s="10"/>
      <c r="V174" s="10"/>
      <c r="W174" s="10"/>
      <c r="X174" s="10"/>
      <c r="Y174" s="15"/>
    </row>
    <row r="175" spans="1:25" x14ac:dyDescent="0.2">
      <c r="A175" s="14"/>
      <c r="B175" s="10"/>
      <c r="C175" s="589" t="s">
        <v>63</v>
      </c>
      <c r="D175" s="589"/>
      <c r="E175" s="589"/>
      <c r="F175" s="589"/>
      <c r="G175" s="589"/>
      <c r="H175" s="589"/>
      <c r="I175" s="589"/>
      <c r="J175" s="589"/>
      <c r="K175" s="589"/>
      <c r="L175" s="589"/>
      <c r="M175" s="589"/>
      <c r="N175" s="589"/>
      <c r="O175" s="589"/>
      <c r="P175" s="589"/>
      <c r="Q175" s="589"/>
      <c r="R175" s="10"/>
      <c r="S175" s="10"/>
      <c r="T175" s="10"/>
      <c r="U175" s="10"/>
      <c r="V175" s="10"/>
      <c r="W175" s="10"/>
      <c r="X175" s="10"/>
      <c r="Y175" s="15"/>
    </row>
    <row r="176" spans="1:25" x14ac:dyDescent="0.2">
      <c r="A176" s="14"/>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5"/>
    </row>
    <row r="177" spans="1:25" x14ac:dyDescent="0.2">
      <c r="A177" s="14"/>
      <c r="B177" s="33"/>
      <c r="C177" s="636" t="s">
        <v>119</v>
      </c>
      <c r="D177" s="636"/>
      <c r="E177" s="636"/>
      <c r="F177" s="636"/>
      <c r="G177" s="636"/>
      <c r="H177" s="636"/>
      <c r="I177" s="636"/>
      <c r="J177" s="636"/>
      <c r="K177" s="636"/>
      <c r="L177" s="636"/>
      <c r="M177" s="636"/>
      <c r="N177" s="636"/>
      <c r="O177" s="636"/>
      <c r="P177" s="636"/>
      <c r="Q177" s="636"/>
      <c r="R177" s="636"/>
      <c r="S177" s="636"/>
      <c r="T177" s="636"/>
      <c r="U177" s="636"/>
      <c r="V177" s="636"/>
      <c r="W177" s="636"/>
      <c r="X177" s="636"/>
      <c r="Y177" s="637"/>
    </row>
    <row r="178" spans="1:25" x14ac:dyDescent="0.2">
      <c r="A178" s="14"/>
      <c r="B178" s="10"/>
      <c r="C178" s="636"/>
      <c r="D178" s="636"/>
      <c r="E178" s="636"/>
      <c r="F178" s="636"/>
      <c r="G178" s="636"/>
      <c r="H178" s="636"/>
      <c r="I178" s="636"/>
      <c r="J178" s="636"/>
      <c r="K178" s="636"/>
      <c r="L178" s="636"/>
      <c r="M178" s="636"/>
      <c r="N178" s="636"/>
      <c r="O178" s="636"/>
      <c r="P178" s="636"/>
      <c r="Q178" s="636"/>
      <c r="R178" s="636"/>
      <c r="S178" s="636"/>
      <c r="T178" s="636"/>
      <c r="U178" s="636"/>
      <c r="V178" s="636"/>
      <c r="W178" s="636"/>
      <c r="X178" s="636"/>
      <c r="Y178" s="637"/>
    </row>
    <row r="179" spans="1:25" x14ac:dyDescent="0.2">
      <c r="A179" s="14"/>
      <c r="B179" s="36" t="s">
        <v>120</v>
      </c>
      <c r="C179" s="10"/>
      <c r="D179" s="10"/>
      <c r="E179" s="10"/>
      <c r="F179" s="10"/>
      <c r="G179" s="10"/>
      <c r="H179" s="10"/>
      <c r="I179" s="10"/>
      <c r="J179" s="10"/>
      <c r="K179" s="10"/>
      <c r="L179" s="10"/>
      <c r="M179" s="10"/>
      <c r="N179" s="10"/>
      <c r="O179" s="10"/>
      <c r="P179" s="10"/>
      <c r="Q179" s="10"/>
      <c r="R179" s="10"/>
      <c r="S179" s="10"/>
      <c r="T179" s="10"/>
      <c r="U179" s="10"/>
      <c r="V179" s="10"/>
      <c r="W179" s="10"/>
      <c r="X179" s="10"/>
      <c r="Y179" s="15"/>
    </row>
    <row r="180" spans="1:25" x14ac:dyDescent="0.2">
      <c r="A180" s="14"/>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5"/>
    </row>
    <row r="181" spans="1:25" ht="26.25" customHeight="1" x14ac:dyDescent="0.2">
      <c r="A181" s="14"/>
      <c r="B181" s="33"/>
      <c r="C181" s="636" t="s">
        <v>141</v>
      </c>
      <c r="D181" s="636"/>
      <c r="E181" s="636"/>
      <c r="F181" s="636"/>
      <c r="G181" s="636"/>
      <c r="H181" s="636"/>
      <c r="I181" s="636"/>
      <c r="J181" s="636"/>
      <c r="K181" s="636"/>
      <c r="L181" s="636"/>
      <c r="M181" s="636"/>
      <c r="N181" s="636"/>
      <c r="O181" s="636"/>
      <c r="P181" s="636"/>
      <c r="Q181" s="636"/>
      <c r="R181" s="636"/>
      <c r="S181" s="636"/>
      <c r="T181" s="636"/>
      <c r="U181" s="636"/>
      <c r="V181" s="636"/>
      <c r="W181" s="636"/>
      <c r="X181" s="636"/>
      <c r="Y181" s="637"/>
    </row>
    <row r="182" spans="1:25" x14ac:dyDescent="0.2">
      <c r="A182" s="14"/>
      <c r="B182" s="10"/>
      <c r="C182" s="37"/>
      <c r="D182" s="37"/>
      <c r="E182" s="37"/>
      <c r="F182" s="37"/>
      <c r="G182" s="37"/>
      <c r="H182" s="37"/>
      <c r="I182" s="37"/>
      <c r="J182" s="37"/>
      <c r="K182" s="37"/>
      <c r="L182" s="37"/>
      <c r="M182" s="37"/>
      <c r="N182" s="37"/>
      <c r="O182" s="37"/>
      <c r="P182" s="37"/>
      <c r="Q182" s="37"/>
      <c r="R182" s="37"/>
      <c r="S182" s="37"/>
      <c r="T182" s="37"/>
      <c r="U182" s="37"/>
      <c r="V182" s="37"/>
      <c r="W182" s="37"/>
      <c r="X182" s="37"/>
      <c r="Y182" s="38"/>
    </row>
    <row r="183" spans="1:25" x14ac:dyDescent="0.2">
      <c r="A183" s="14"/>
      <c r="B183" s="10" t="s">
        <v>93</v>
      </c>
      <c r="C183" s="10"/>
      <c r="D183" s="10"/>
      <c r="E183" s="10"/>
      <c r="F183" s="10"/>
      <c r="G183" s="10"/>
      <c r="H183" s="10"/>
      <c r="I183" s="10"/>
      <c r="J183" s="10"/>
      <c r="K183" s="10"/>
      <c r="L183" s="10"/>
      <c r="M183" s="10"/>
      <c r="N183" s="10"/>
      <c r="O183" s="10"/>
      <c r="P183" s="10"/>
      <c r="Q183" s="10"/>
      <c r="R183" s="10"/>
      <c r="S183" s="10"/>
      <c r="T183" s="10"/>
      <c r="U183" s="10"/>
      <c r="V183" s="10"/>
      <c r="W183" s="10"/>
      <c r="X183" s="10"/>
      <c r="Y183" s="15"/>
    </row>
    <row r="184" spans="1:25" x14ac:dyDescent="0.2">
      <c r="A184" s="14"/>
      <c r="B184" s="31" t="s">
        <v>64</v>
      </c>
      <c r="C184" s="10" t="s">
        <v>94</v>
      </c>
      <c r="D184" s="10"/>
      <c r="E184" s="10"/>
      <c r="F184" s="10"/>
      <c r="G184" s="10"/>
      <c r="H184" s="10"/>
      <c r="I184" s="10"/>
      <c r="J184" s="10"/>
      <c r="K184" s="10"/>
      <c r="L184" s="10"/>
      <c r="M184" s="10"/>
      <c r="N184" s="10"/>
      <c r="O184" s="10"/>
      <c r="P184" s="10"/>
      <c r="Q184" s="10"/>
      <c r="R184" s="10"/>
      <c r="S184" s="10"/>
      <c r="T184" s="10"/>
      <c r="U184" s="10"/>
      <c r="V184" s="10"/>
      <c r="W184" s="10"/>
      <c r="X184" s="10"/>
      <c r="Y184" s="15"/>
    </row>
    <row r="185" spans="1:25" x14ac:dyDescent="0.2">
      <c r="A185" s="14"/>
      <c r="B185" s="31" t="s">
        <v>65</v>
      </c>
      <c r="C185" s="10" t="s">
        <v>121</v>
      </c>
      <c r="D185" s="10"/>
      <c r="E185" s="10"/>
      <c r="F185" s="10"/>
      <c r="G185" s="10"/>
      <c r="H185" s="10"/>
      <c r="I185" s="10"/>
      <c r="J185" s="10"/>
      <c r="K185" s="10"/>
      <c r="L185" s="10"/>
      <c r="M185" s="10"/>
      <c r="N185" s="10"/>
      <c r="O185" s="10"/>
      <c r="P185" s="10"/>
      <c r="Q185" s="10"/>
      <c r="R185" s="10"/>
      <c r="S185" s="10"/>
      <c r="T185" s="10"/>
      <c r="U185" s="10"/>
      <c r="V185" s="10"/>
      <c r="W185" s="10"/>
      <c r="X185" s="10"/>
      <c r="Y185" s="15"/>
    </row>
    <row r="186" spans="1:25" x14ac:dyDescent="0.2">
      <c r="A186" s="14"/>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5"/>
    </row>
    <row r="187" spans="1:25" x14ac:dyDescent="0.2">
      <c r="A187" s="14"/>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5"/>
    </row>
    <row r="188" spans="1:25" x14ac:dyDescent="0.2">
      <c r="A188" s="14"/>
      <c r="B188" s="588"/>
      <c r="C188" s="588"/>
      <c r="D188" s="588"/>
      <c r="E188" s="588"/>
      <c r="F188" s="588"/>
      <c r="G188" s="588"/>
      <c r="H188" s="588"/>
      <c r="I188" s="588"/>
      <c r="J188" s="10"/>
      <c r="K188" s="588"/>
      <c r="L188" s="588"/>
      <c r="M188" s="588"/>
      <c r="N188" s="588"/>
      <c r="O188" s="588"/>
      <c r="P188" s="588"/>
      <c r="Q188" s="588"/>
      <c r="R188" s="588"/>
      <c r="S188" s="588"/>
      <c r="T188" s="588"/>
      <c r="U188" s="588"/>
      <c r="V188" s="10"/>
      <c r="W188" s="10"/>
      <c r="X188" s="10"/>
      <c r="Y188" s="15"/>
    </row>
    <row r="189" spans="1:25" x14ac:dyDescent="0.2">
      <c r="A189" s="7"/>
      <c r="B189" s="589" t="s">
        <v>43</v>
      </c>
      <c r="C189" s="589"/>
      <c r="D189" s="589"/>
      <c r="E189" s="589"/>
      <c r="F189" s="589"/>
      <c r="G189" s="589"/>
      <c r="H189" s="589"/>
      <c r="I189" s="589"/>
      <c r="J189" s="4"/>
      <c r="K189" s="589" t="s">
        <v>122</v>
      </c>
      <c r="L189" s="589"/>
      <c r="M189" s="589"/>
      <c r="N189" s="589"/>
      <c r="O189" s="589"/>
      <c r="P189" s="589"/>
      <c r="Q189" s="589"/>
      <c r="R189" s="589"/>
      <c r="S189" s="589"/>
      <c r="T189" s="589"/>
      <c r="U189" s="589"/>
      <c r="V189" s="4"/>
      <c r="W189" s="4"/>
      <c r="X189" s="4"/>
      <c r="Y189" s="11"/>
    </row>
    <row r="190" spans="1:25" x14ac:dyDescent="0.2">
      <c r="A190" s="7"/>
      <c r="B190" s="4"/>
      <c r="C190" s="4"/>
      <c r="D190" s="4"/>
      <c r="E190" s="4"/>
      <c r="F190" s="4"/>
      <c r="G190" s="4"/>
      <c r="H190" s="4"/>
      <c r="I190" s="4"/>
      <c r="J190" s="4"/>
      <c r="K190" s="4"/>
      <c r="L190" s="4"/>
      <c r="M190" s="4"/>
      <c r="N190" s="4"/>
      <c r="O190" s="4"/>
      <c r="P190" s="4"/>
      <c r="Q190" s="4"/>
      <c r="R190" s="4"/>
      <c r="S190" s="4"/>
      <c r="T190" s="4"/>
      <c r="U190" s="4"/>
      <c r="V190" s="4"/>
      <c r="W190" s="4"/>
      <c r="X190" s="4"/>
      <c r="Y190" s="11"/>
    </row>
    <row r="191" spans="1:25" x14ac:dyDescent="0.2">
      <c r="A191" s="7"/>
      <c r="B191" s="4"/>
      <c r="C191" s="4"/>
      <c r="D191" s="4"/>
      <c r="E191" s="4"/>
      <c r="F191" s="4"/>
      <c r="G191" s="4"/>
      <c r="H191" s="4"/>
      <c r="I191" s="4"/>
      <c r="J191" s="4"/>
      <c r="K191" s="4"/>
      <c r="L191" s="4"/>
      <c r="M191" s="4"/>
      <c r="N191" s="4"/>
      <c r="O191" s="4"/>
      <c r="P191" s="4"/>
      <c r="Q191" s="4"/>
      <c r="R191" s="4"/>
      <c r="S191" s="4"/>
      <c r="T191" s="4"/>
      <c r="U191" s="4"/>
      <c r="V191" s="4"/>
      <c r="W191" s="4"/>
      <c r="X191" s="4"/>
      <c r="Y191" s="11"/>
    </row>
    <row r="192" spans="1:25" x14ac:dyDescent="0.2">
      <c r="A192" s="7"/>
      <c r="B192" s="4"/>
      <c r="C192" s="4"/>
      <c r="D192" s="4"/>
      <c r="E192" s="4"/>
      <c r="F192" s="4"/>
      <c r="G192" s="4"/>
      <c r="H192" s="4"/>
      <c r="I192" s="4"/>
      <c r="J192" s="4"/>
      <c r="K192" s="4"/>
      <c r="L192" s="4"/>
      <c r="M192" s="4"/>
      <c r="N192" s="4"/>
      <c r="O192" s="4"/>
      <c r="P192" s="4"/>
      <c r="Q192" s="4"/>
      <c r="R192" s="4"/>
      <c r="S192" s="4"/>
      <c r="T192" s="4"/>
      <c r="U192" s="4"/>
      <c r="V192" s="4"/>
      <c r="W192" s="4"/>
      <c r="X192" s="4"/>
      <c r="Y192" s="11"/>
    </row>
    <row r="193" spans="1:25" x14ac:dyDescent="0.2">
      <c r="A193" s="7"/>
      <c r="B193" s="4"/>
      <c r="C193" s="4"/>
      <c r="D193" s="4"/>
      <c r="E193" s="4"/>
      <c r="F193" s="4"/>
      <c r="G193" s="4"/>
      <c r="H193" s="4"/>
      <c r="I193" s="4"/>
      <c r="J193" s="4"/>
      <c r="K193" s="4"/>
      <c r="L193" s="4"/>
      <c r="M193" s="4"/>
      <c r="N193" s="4"/>
      <c r="O193" s="4"/>
      <c r="P193" s="4"/>
      <c r="Q193" s="4"/>
      <c r="R193" s="4"/>
      <c r="S193" s="4"/>
      <c r="T193" s="4"/>
      <c r="U193" s="4"/>
      <c r="V193" s="4"/>
      <c r="W193" s="4"/>
      <c r="X193" s="4"/>
      <c r="Y193" s="11"/>
    </row>
    <row r="194" spans="1:25" x14ac:dyDescent="0.2">
      <c r="A194" s="7"/>
      <c r="B194" s="4"/>
      <c r="C194" s="4"/>
      <c r="D194" s="4"/>
      <c r="E194" s="4"/>
      <c r="F194" s="4"/>
      <c r="G194" s="4"/>
      <c r="H194" s="4"/>
      <c r="I194" s="4"/>
      <c r="J194" s="4"/>
      <c r="K194" s="4"/>
      <c r="L194" s="4"/>
      <c r="M194" s="4"/>
      <c r="N194" s="4"/>
      <c r="O194" s="4"/>
      <c r="P194" s="4"/>
      <c r="Q194" s="4"/>
      <c r="R194" s="4"/>
      <c r="S194" s="4"/>
      <c r="T194" s="4"/>
      <c r="U194" s="4"/>
      <c r="V194" s="4"/>
      <c r="W194" s="4"/>
      <c r="X194" s="4"/>
      <c r="Y194" s="11"/>
    </row>
    <row r="195" spans="1:25" x14ac:dyDescent="0.2">
      <c r="A195" s="7"/>
      <c r="B195" s="4"/>
      <c r="C195" s="4"/>
      <c r="D195" s="4"/>
      <c r="E195" s="4"/>
      <c r="F195" s="4"/>
      <c r="G195" s="4"/>
      <c r="H195" s="4"/>
      <c r="I195" s="4"/>
      <c r="J195" s="4"/>
      <c r="K195" s="4"/>
      <c r="L195" s="4"/>
      <c r="M195" s="4"/>
      <c r="N195" s="4"/>
      <c r="O195" s="4"/>
      <c r="P195" s="4"/>
      <c r="Q195" s="4"/>
      <c r="R195" s="4"/>
      <c r="S195" s="4"/>
      <c r="T195" s="4"/>
      <c r="U195" s="4"/>
      <c r="V195" s="4"/>
      <c r="W195" s="4"/>
      <c r="X195" s="4"/>
      <c r="Y195" s="11"/>
    </row>
    <row r="196" spans="1:25" x14ac:dyDescent="0.2">
      <c r="A196" s="7"/>
      <c r="B196" s="4"/>
      <c r="C196" s="4"/>
      <c r="D196" s="4"/>
      <c r="E196" s="4"/>
      <c r="F196" s="4"/>
      <c r="G196" s="4"/>
      <c r="H196" s="4"/>
      <c r="I196" s="4"/>
      <c r="J196" s="4"/>
      <c r="K196" s="4"/>
      <c r="L196" s="4"/>
      <c r="M196" s="4"/>
      <c r="N196" s="4"/>
      <c r="O196" s="4"/>
      <c r="P196" s="4"/>
      <c r="Q196" s="4"/>
      <c r="R196" s="4"/>
      <c r="S196" s="4"/>
      <c r="T196" s="4"/>
      <c r="U196" s="4"/>
      <c r="V196" s="4"/>
      <c r="W196" s="4"/>
      <c r="X196" s="4"/>
      <c r="Y196" s="11"/>
    </row>
    <row r="197" spans="1:25" x14ac:dyDescent="0.2">
      <c r="A197" s="8"/>
      <c r="B197" s="5"/>
      <c r="C197" s="5"/>
      <c r="D197" s="5"/>
      <c r="E197" s="5"/>
      <c r="F197" s="5"/>
      <c r="G197" s="5"/>
      <c r="H197" s="5"/>
      <c r="I197" s="5"/>
      <c r="J197" s="5"/>
      <c r="K197" s="5"/>
      <c r="L197" s="5"/>
      <c r="M197" s="5"/>
      <c r="N197" s="5"/>
      <c r="O197" s="5"/>
      <c r="P197" s="5"/>
      <c r="Q197" s="5"/>
      <c r="R197" s="5"/>
      <c r="S197" s="5"/>
      <c r="T197" s="5"/>
      <c r="U197" s="5"/>
      <c r="V197" s="5"/>
      <c r="W197" s="5"/>
      <c r="X197" s="5"/>
      <c r="Y197" s="6"/>
    </row>
    <row r="198" spans="1:25"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ht="18" x14ac:dyDescent="0.25">
      <c r="A199" s="632"/>
      <c r="B199" s="632"/>
      <c r="C199" s="632"/>
      <c r="D199" s="349"/>
      <c r="E199" s="349"/>
      <c r="F199" s="349"/>
      <c r="G199" s="349"/>
      <c r="H199" s="633" t="s">
        <v>142</v>
      </c>
      <c r="I199" s="633"/>
      <c r="J199" s="633"/>
      <c r="K199" s="633"/>
      <c r="L199" s="633"/>
      <c r="M199" s="633"/>
      <c r="N199" s="633"/>
      <c r="O199" s="633"/>
      <c r="P199" s="633"/>
      <c r="Q199" s="633"/>
      <c r="R199" s="633"/>
      <c r="S199" s="633"/>
      <c r="T199" s="633"/>
      <c r="U199" s="633"/>
      <c r="V199" s="633"/>
      <c r="W199" s="633"/>
      <c r="X199" s="633"/>
      <c r="Y199" s="633"/>
    </row>
    <row r="200" spans="1:25"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ht="18.75" customHeight="1" x14ac:dyDescent="0.2">
      <c r="A201" s="12" t="s">
        <v>15</v>
      </c>
      <c r="B201" s="337" t="s">
        <v>132</v>
      </c>
      <c r="C201" s="337"/>
      <c r="D201" s="337"/>
      <c r="E201" s="337"/>
      <c r="F201" s="337"/>
      <c r="G201" s="337"/>
      <c r="H201" s="337"/>
      <c r="I201" s="337"/>
      <c r="J201" s="337"/>
      <c r="K201" s="337"/>
      <c r="L201" s="337"/>
      <c r="M201" s="337"/>
      <c r="N201" s="337"/>
      <c r="O201" s="337"/>
      <c r="P201" s="337"/>
      <c r="Q201" s="337"/>
      <c r="R201" s="337"/>
      <c r="S201" s="337"/>
      <c r="T201" s="337"/>
      <c r="U201" s="337"/>
      <c r="V201" s="337"/>
      <c r="W201" s="337"/>
      <c r="X201" s="337"/>
      <c r="Y201" s="338"/>
    </row>
    <row r="202" spans="1:25" ht="7.15" customHeight="1" x14ac:dyDescent="0.2">
      <c r="A202" s="7"/>
      <c r="B202" s="4"/>
      <c r="C202" s="4"/>
      <c r="D202" s="4"/>
      <c r="E202" s="4"/>
      <c r="F202" s="4"/>
      <c r="G202" s="4"/>
      <c r="H202" s="4"/>
      <c r="I202" s="4"/>
      <c r="J202" s="4"/>
      <c r="K202" s="4"/>
      <c r="L202" s="4"/>
      <c r="M202" s="4"/>
      <c r="N202" s="4"/>
      <c r="O202" s="4"/>
      <c r="P202" s="4"/>
      <c r="Q202" s="4"/>
      <c r="R202" s="4"/>
      <c r="S202" s="4"/>
      <c r="T202" s="4"/>
      <c r="U202" s="4"/>
      <c r="V202" s="4"/>
      <c r="W202" s="4"/>
      <c r="X202" s="4"/>
      <c r="Y202" s="11"/>
    </row>
    <row r="203" spans="1:25" x14ac:dyDescent="0.2">
      <c r="A203" s="7"/>
      <c r="B203" s="256" t="s">
        <v>123</v>
      </c>
      <c r="C203" s="237"/>
      <c r="D203" s="237"/>
      <c r="E203" s="33"/>
      <c r="F203" s="285" t="s">
        <v>124</v>
      </c>
      <c r="G203" s="10"/>
      <c r="H203" s="10"/>
      <c r="I203" s="10"/>
      <c r="J203" s="33"/>
      <c r="K203" s="285" t="s">
        <v>153</v>
      </c>
      <c r="L203" s="10"/>
      <c r="M203" s="10"/>
      <c r="N203" s="10"/>
      <c r="O203" s="10"/>
      <c r="P203" s="10"/>
      <c r="Q203" s="10"/>
      <c r="R203" s="10"/>
      <c r="S203" s="10"/>
      <c r="T203" s="10"/>
      <c r="U203" s="10"/>
      <c r="V203" s="10"/>
      <c r="W203" s="10"/>
      <c r="X203" s="10"/>
      <c r="Y203" s="15"/>
    </row>
    <row r="204" spans="1:25" ht="7.9" customHeight="1" x14ac:dyDescent="0.2">
      <c r="A204" s="7"/>
      <c r="B204" s="29"/>
      <c r="C204" s="10"/>
      <c r="D204" s="10"/>
      <c r="E204" s="10"/>
      <c r="F204" s="10"/>
      <c r="G204" s="10"/>
      <c r="H204" s="10"/>
      <c r="I204" s="10"/>
      <c r="J204" s="10"/>
      <c r="K204" s="10"/>
      <c r="L204" s="10"/>
      <c r="M204" s="10"/>
      <c r="N204" s="10"/>
      <c r="O204" s="10"/>
      <c r="P204" s="10"/>
      <c r="Q204" s="10"/>
      <c r="R204" s="285"/>
      <c r="S204" s="10"/>
      <c r="T204" s="10"/>
      <c r="U204" s="10"/>
      <c r="V204" s="10"/>
      <c r="W204" s="10"/>
      <c r="X204" s="10"/>
      <c r="Y204" s="15"/>
    </row>
    <row r="205" spans="1:25" x14ac:dyDescent="0.2">
      <c r="A205" s="7"/>
      <c r="B205" s="256" t="s">
        <v>125</v>
      </c>
      <c r="C205" s="237"/>
      <c r="D205" s="237"/>
      <c r="E205" s="237"/>
      <c r="F205" s="33"/>
      <c r="G205" s="285" t="s">
        <v>126</v>
      </c>
      <c r="H205" s="10"/>
      <c r="I205" s="33"/>
      <c r="J205" s="285" t="s">
        <v>127</v>
      </c>
      <c r="K205" s="10"/>
      <c r="L205" s="10"/>
      <c r="M205" s="33"/>
      <c r="N205" s="285" t="s">
        <v>128</v>
      </c>
      <c r="O205" s="10"/>
      <c r="P205" s="10"/>
      <c r="Q205" s="33"/>
      <c r="R205" s="285" t="s">
        <v>129</v>
      </c>
      <c r="S205" s="10"/>
      <c r="T205" s="10"/>
      <c r="U205" s="10"/>
      <c r="V205" s="10"/>
      <c r="W205" s="10"/>
      <c r="X205" s="10"/>
      <c r="Y205" s="15"/>
    </row>
    <row r="206" spans="1:25" ht="6" customHeight="1" x14ac:dyDescent="0.2">
      <c r="A206" s="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5"/>
    </row>
    <row r="207" spans="1:25" ht="7.9" customHeight="1" x14ac:dyDescent="0.2">
      <c r="A207" s="7"/>
      <c r="B207" s="10"/>
      <c r="C207" s="10"/>
      <c r="D207" s="10"/>
      <c r="E207" s="10"/>
      <c r="F207" s="10"/>
      <c r="G207" s="10"/>
      <c r="H207" s="10"/>
      <c r="I207" s="10"/>
      <c r="J207" s="10"/>
      <c r="K207" s="10"/>
      <c r="L207" s="10"/>
      <c r="M207" s="10"/>
      <c r="N207" s="10"/>
      <c r="O207" s="10"/>
      <c r="P207" s="10"/>
      <c r="Q207" s="10"/>
      <c r="R207" s="19"/>
      <c r="S207" s="10"/>
      <c r="T207" s="10"/>
      <c r="U207" s="10"/>
      <c r="V207" s="10"/>
      <c r="W207" s="10"/>
      <c r="X207" s="10"/>
      <c r="Y207" s="15"/>
    </row>
    <row r="208" spans="1:25" ht="19.5" customHeight="1" x14ac:dyDescent="0.2">
      <c r="A208" s="7"/>
      <c r="B208" s="634" t="s">
        <v>154</v>
      </c>
      <c r="C208" s="634"/>
      <c r="D208" s="634"/>
      <c r="E208" s="634"/>
      <c r="F208" s="634"/>
      <c r="G208" s="634"/>
      <c r="H208" s="634"/>
      <c r="I208" s="634"/>
      <c r="J208" s="634"/>
      <c r="K208" s="634"/>
      <c r="L208" s="634"/>
      <c r="M208" s="634"/>
      <c r="N208" s="634"/>
      <c r="O208" s="634"/>
      <c r="P208" s="634"/>
      <c r="Q208" s="635"/>
      <c r="R208" s="10"/>
      <c r="S208" s="284" t="s">
        <v>130</v>
      </c>
      <c r="T208" s="237"/>
      <c r="U208" s="237"/>
      <c r="V208" s="237"/>
      <c r="W208" s="237"/>
      <c r="X208" s="10"/>
      <c r="Y208" s="15"/>
    </row>
    <row r="209" spans="1:25" ht="17.25" customHeight="1" x14ac:dyDescent="0.2">
      <c r="A209" s="7"/>
      <c r="B209" s="634"/>
      <c r="C209" s="634"/>
      <c r="D209" s="634"/>
      <c r="E209" s="634"/>
      <c r="F209" s="634"/>
      <c r="G209" s="634"/>
      <c r="H209" s="634"/>
      <c r="I209" s="634"/>
      <c r="J209" s="634"/>
      <c r="K209" s="634"/>
      <c r="L209" s="634"/>
      <c r="M209" s="634"/>
      <c r="N209" s="634"/>
      <c r="O209" s="634"/>
      <c r="P209" s="634"/>
      <c r="Q209" s="635"/>
      <c r="R209" s="10"/>
      <c r="S209" s="33"/>
      <c r="T209" s="10" t="s">
        <v>46</v>
      </c>
      <c r="U209" s="33"/>
      <c r="V209" s="10" t="s">
        <v>47</v>
      </c>
      <c r="W209" s="10"/>
      <c r="X209" s="10"/>
      <c r="Y209" s="15"/>
    </row>
    <row r="210" spans="1:25" ht="6.6" customHeight="1" x14ac:dyDescent="0.2">
      <c r="A210" s="7"/>
      <c r="B210" s="17"/>
      <c r="C210" s="17"/>
      <c r="D210" s="17"/>
      <c r="E210" s="17"/>
      <c r="F210" s="17"/>
      <c r="G210" s="17"/>
      <c r="H210" s="17"/>
      <c r="I210" s="17"/>
      <c r="J210" s="17"/>
      <c r="K210" s="17"/>
      <c r="L210" s="17"/>
      <c r="M210" s="17"/>
      <c r="N210" s="17"/>
      <c r="O210" s="17"/>
      <c r="P210" s="17"/>
      <c r="Q210" s="18"/>
      <c r="R210" s="10"/>
      <c r="S210" s="10"/>
      <c r="T210" s="10"/>
      <c r="U210" s="10"/>
      <c r="V210" s="10"/>
      <c r="W210" s="10"/>
      <c r="X210" s="10"/>
      <c r="Y210" s="15"/>
    </row>
    <row r="211" spans="1:25" ht="18.75" customHeight="1" x14ac:dyDescent="0.2">
      <c r="A211" s="12" t="s">
        <v>14</v>
      </c>
      <c r="B211" s="337" t="s">
        <v>131</v>
      </c>
      <c r="C211" s="337"/>
      <c r="D211" s="337"/>
      <c r="E211" s="337"/>
      <c r="F211" s="337"/>
      <c r="G211" s="337"/>
      <c r="H211" s="337"/>
      <c r="I211" s="337"/>
      <c r="J211" s="337"/>
      <c r="K211" s="337"/>
      <c r="L211" s="337"/>
      <c r="M211" s="337"/>
      <c r="N211" s="337"/>
      <c r="O211" s="337"/>
      <c r="P211" s="337"/>
      <c r="Q211" s="337"/>
      <c r="R211" s="337"/>
      <c r="S211" s="337"/>
      <c r="T211" s="337"/>
      <c r="U211" s="337"/>
      <c r="V211" s="337"/>
      <c r="W211" s="337"/>
      <c r="X211" s="337"/>
      <c r="Y211" s="338"/>
    </row>
    <row r="212" spans="1:25" ht="7.15" customHeight="1" x14ac:dyDescent="0.2">
      <c r="A212" s="14"/>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5"/>
    </row>
    <row r="213" spans="1:25" ht="18" customHeight="1" x14ac:dyDescent="0.25">
      <c r="A213" s="14"/>
      <c r="B213" s="32" t="s">
        <v>165</v>
      </c>
      <c r="C213" s="10" t="s">
        <v>161</v>
      </c>
      <c r="D213" s="10"/>
      <c r="E213" s="32" t="s">
        <v>166</v>
      </c>
      <c r="F213" s="10" t="s">
        <v>162</v>
      </c>
      <c r="G213" s="10"/>
      <c r="H213" s="32" t="s">
        <v>167</v>
      </c>
      <c r="I213" s="10" t="s">
        <v>163</v>
      </c>
      <c r="J213" s="10"/>
      <c r="K213" s="10"/>
      <c r="L213" s="32" t="s">
        <v>168</v>
      </c>
      <c r="M213" s="10" t="s">
        <v>164</v>
      </c>
      <c r="N213" s="10"/>
      <c r="O213" s="10"/>
      <c r="P213" s="10"/>
      <c r="Q213" s="10"/>
      <c r="R213" s="559"/>
      <c r="S213" s="560"/>
      <c r="T213" s="560"/>
      <c r="U213" s="560"/>
      <c r="V213" s="560"/>
      <c r="W213" s="560"/>
      <c r="X213" s="560"/>
      <c r="Y213" s="561"/>
    </row>
    <row r="214" spans="1:25" ht="6.75" customHeight="1" thickBot="1" x14ac:dyDescent="0.3">
      <c r="A214" s="14"/>
      <c r="B214" s="32"/>
      <c r="C214" s="10"/>
      <c r="D214" s="10"/>
      <c r="E214" s="32"/>
      <c r="F214" s="10"/>
      <c r="G214" s="10"/>
      <c r="H214" s="32"/>
      <c r="I214" s="10"/>
      <c r="J214" s="10"/>
      <c r="K214" s="10"/>
      <c r="L214" s="32"/>
      <c r="M214" s="10"/>
      <c r="N214" s="10"/>
      <c r="O214" s="10"/>
      <c r="P214" s="10"/>
      <c r="Q214" s="10"/>
      <c r="R214" s="10"/>
      <c r="S214" s="169"/>
      <c r="T214" s="169"/>
      <c r="U214" s="169"/>
      <c r="V214" s="169"/>
      <c r="W214" s="169"/>
      <c r="X214" s="169"/>
      <c r="Y214" s="170"/>
    </row>
    <row r="215" spans="1:25" ht="20.25" customHeight="1" thickBot="1" x14ac:dyDescent="0.25">
      <c r="A215" s="14"/>
      <c r="B215" s="286">
        <v>0</v>
      </c>
      <c r="C215" s="562" t="s">
        <v>169</v>
      </c>
      <c r="D215" s="562"/>
      <c r="E215" s="562"/>
      <c r="F215" s="562"/>
      <c r="G215" s="562"/>
      <c r="H215" s="562"/>
      <c r="I215" s="562"/>
      <c r="J215" s="562"/>
      <c r="K215" s="562"/>
      <c r="L215" s="562"/>
      <c r="M215" s="562"/>
      <c r="N215" s="562"/>
      <c r="O215" s="562"/>
      <c r="P215" s="562"/>
      <c r="Q215" s="562"/>
      <c r="R215" s="562"/>
      <c r="S215" s="562"/>
      <c r="T215" s="562"/>
      <c r="U215" s="562"/>
      <c r="V215" s="562"/>
      <c r="W215" s="562"/>
      <c r="X215" s="562"/>
      <c r="Y215" s="563"/>
    </row>
    <row r="216" spans="1:25" ht="7.15" customHeight="1" x14ac:dyDescent="0.2">
      <c r="A216" s="14"/>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5"/>
    </row>
    <row r="217" spans="1:25" ht="17.25" customHeight="1" x14ac:dyDescent="0.2">
      <c r="A217" s="12" t="s">
        <v>22</v>
      </c>
      <c r="B217" s="21" t="s">
        <v>170</v>
      </c>
      <c r="C217" s="21"/>
      <c r="D217" s="21"/>
      <c r="E217" s="21"/>
      <c r="F217" s="21"/>
      <c r="G217" s="21"/>
      <c r="H217" s="87"/>
      <c r="I217" s="21"/>
      <c r="J217" s="88" t="s">
        <v>171</v>
      </c>
      <c r="K217" s="34"/>
      <c r="L217" s="86" t="s">
        <v>172</v>
      </c>
      <c r="M217" s="89"/>
      <c r="N217" s="88" t="s">
        <v>173</v>
      </c>
      <c r="O217" s="89"/>
      <c r="P217" s="21"/>
      <c r="Q217" s="21"/>
      <c r="R217" s="21"/>
      <c r="S217" s="21"/>
      <c r="T217" s="21"/>
      <c r="U217" s="21"/>
      <c r="V217" s="21"/>
      <c r="W217" s="21"/>
      <c r="X217" s="21"/>
      <c r="Y217" s="85"/>
    </row>
    <row r="218" spans="1:25" x14ac:dyDescent="0.2">
      <c r="A218" s="9"/>
      <c r="B218" s="90"/>
      <c r="C218" s="90"/>
      <c r="D218" s="90"/>
      <c r="E218" s="90"/>
      <c r="F218" s="90"/>
      <c r="G218" s="90"/>
      <c r="H218" s="90"/>
      <c r="I218" s="90"/>
      <c r="J218" s="90"/>
      <c r="K218" s="90"/>
      <c r="L218" s="90"/>
      <c r="M218" s="90"/>
      <c r="N218" s="90"/>
      <c r="O218" s="90"/>
      <c r="P218" s="90"/>
      <c r="Q218" s="90"/>
      <c r="R218" s="90"/>
      <c r="S218" s="90"/>
      <c r="T218" s="90"/>
      <c r="U218" s="90"/>
      <c r="V218" s="90"/>
      <c r="W218" s="90"/>
      <c r="X218" s="90"/>
      <c r="Y218" s="91"/>
    </row>
    <row r="219" spans="1:25" x14ac:dyDescent="0.2">
      <c r="A219" s="7"/>
      <c r="B219" s="574" t="s">
        <v>174</v>
      </c>
      <c r="C219" s="574"/>
      <c r="D219" s="574"/>
      <c r="E219" s="574"/>
      <c r="F219" s="574"/>
      <c r="G219" s="574"/>
      <c r="H219" s="574"/>
      <c r="I219" s="574"/>
      <c r="J219" s="574"/>
      <c r="K219" s="574" t="s">
        <v>175</v>
      </c>
      <c r="L219" s="574"/>
      <c r="M219" s="574"/>
      <c r="N219" s="574"/>
      <c r="O219" s="574"/>
      <c r="P219" s="574"/>
      <c r="Q219" s="547" t="s">
        <v>176</v>
      </c>
      <c r="R219" s="547"/>
      <c r="S219" s="547"/>
      <c r="T219" s="547"/>
      <c r="U219" s="547"/>
      <c r="V219" s="547"/>
      <c r="W219" s="547"/>
      <c r="X219" s="547"/>
      <c r="Y219" s="11"/>
    </row>
    <row r="220" spans="1:25" ht="27.75" customHeight="1" x14ac:dyDescent="0.2">
      <c r="A220" s="7"/>
      <c r="B220" s="542"/>
      <c r="C220" s="542"/>
      <c r="D220" s="542"/>
      <c r="E220" s="542"/>
      <c r="F220" s="542"/>
      <c r="G220" s="542"/>
      <c r="H220" s="542"/>
      <c r="I220" s="542"/>
      <c r="J220" s="542"/>
      <c r="K220" s="542"/>
      <c r="L220" s="542"/>
      <c r="M220" s="542"/>
      <c r="N220" s="542"/>
      <c r="O220" s="542"/>
      <c r="P220" s="542"/>
      <c r="Q220" s="543"/>
      <c r="R220" s="543"/>
      <c r="S220" s="543"/>
      <c r="T220" s="543"/>
      <c r="U220" s="543"/>
      <c r="V220" s="543"/>
      <c r="W220" s="543"/>
      <c r="X220" s="543"/>
      <c r="Y220" s="11"/>
    </row>
    <row r="221" spans="1:25" ht="27.75" customHeight="1" x14ac:dyDescent="0.2">
      <c r="A221" s="7"/>
      <c r="B221" s="550"/>
      <c r="C221" s="551"/>
      <c r="D221" s="551"/>
      <c r="E221" s="551"/>
      <c r="F221" s="551"/>
      <c r="G221" s="551"/>
      <c r="H221" s="551"/>
      <c r="I221" s="551"/>
      <c r="J221" s="552"/>
      <c r="K221" s="551"/>
      <c r="L221" s="551"/>
      <c r="M221" s="551"/>
      <c r="N221" s="551"/>
      <c r="O221" s="551"/>
      <c r="P221" s="551"/>
      <c r="Q221" s="543"/>
      <c r="R221" s="543"/>
      <c r="S221" s="543"/>
      <c r="T221" s="543"/>
      <c r="U221" s="543"/>
      <c r="V221" s="543"/>
      <c r="W221" s="543"/>
      <c r="X221" s="543"/>
      <c r="Y221" s="11"/>
    </row>
    <row r="222" spans="1:25" x14ac:dyDescent="0.2">
      <c r="A222" s="8"/>
      <c r="B222" s="5"/>
      <c r="C222" s="5"/>
      <c r="D222" s="5"/>
      <c r="E222" s="5"/>
      <c r="F222" s="5"/>
      <c r="G222" s="5"/>
      <c r="H222" s="5"/>
      <c r="I222" s="5"/>
      <c r="J222" s="5"/>
      <c r="K222" s="5"/>
      <c r="L222" s="5"/>
      <c r="M222" s="5"/>
      <c r="N222" s="5"/>
      <c r="O222" s="5"/>
      <c r="P222" s="5"/>
      <c r="Q222" s="5"/>
      <c r="R222" s="5"/>
      <c r="S222" s="5"/>
      <c r="T222" s="5"/>
      <c r="U222" s="5"/>
      <c r="V222" s="5"/>
      <c r="W222" s="5"/>
      <c r="X222" s="5"/>
      <c r="Y222" s="6"/>
    </row>
    <row r="223" spans="1:25" ht="28.5" customHeight="1" x14ac:dyDescent="0.2">
      <c r="A223" s="62" t="s">
        <v>39</v>
      </c>
      <c r="B223" s="544" t="s">
        <v>194</v>
      </c>
      <c r="C223" s="544"/>
      <c r="D223" s="544"/>
      <c r="E223" s="544"/>
      <c r="F223" s="544"/>
      <c r="G223" s="544"/>
      <c r="H223" s="544"/>
      <c r="I223" s="544"/>
      <c r="J223" s="544"/>
      <c r="K223" s="544"/>
      <c r="L223" s="544"/>
      <c r="M223" s="544"/>
      <c r="N223" s="544"/>
      <c r="O223" s="544"/>
      <c r="P223" s="544"/>
      <c r="Q223" s="544"/>
      <c r="R223" s="544"/>
      <c r="S223" s="544"/>
      <c r="T223" s="544"/>
      <c r="U223" s="544"/>
      <c r="V223" s="544"/>
      <c r="W223" s="544"/>
      <c r="X223" s="544"/>
      <c r="Y223" s="545"/>
    </row>
    <row r="224" spans="1:25" x14ac:dyDescent="0.2">
      <c r="A224" s="14"/>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5"/>
    </row>
    <row r="225" spans="1:25" ht="14.25" customHeight="1" x14ac:dyDescent="0.2">
      <c r="A225" s="14"/>
      <c r="B225" s="546" t="s">
        <v>193</v>
      </c>
      <c r="C225" s="547"/>
      <c r="D225" s="547"/>
      <c r="E225" s="547"/>
      <c r="F225" s="547"/>
      <c r="G225" s="547"/>
      <c r="H225" s="547"/>
      <c r="I225" s="547"/>
      <c r="J225" s="547"/>
      <c r="K225" s="547"/>
      <c r="L225" s="547"/>
      <c r="M225" s="547"/>
      <c r="N225" s="547"/>
      <c r="O225" s="547"/>
      <c r="P225" s="547"/>
      <c r="Q225" s="547"/>
      <c r="R225" s="547"/>
      <c r="S225" s="547"/>
      <c r="T225" s="547"/>
      <c r="U225" s="547"/>
      <c r="V225" s="547"/>
      <c r="W225" s="547"/>
      <c r="X225" s="547"/>
      <c r="Y225" s="93"/>
    </row>
    <row r="226" spans="1:25" x14ac:dyDescent="0.2">
      <c r="A226" s="14"/>
      <c r="B226" s="518" t="s">
        <v>192</v>
      </c>
      <c r="C226" s="519"/>
      <c r="D226" s="519"/>
      <c r="E226" s="519"/>
      <c r="F226" s="519"/>
      <c r="G226" s="519"/>
      <c r="H226" s="520"/>
      <c r="I226" s="549" t="s">
        <v>191</v>
      </c>
      <c r="J226" s="549"/>
      <c r="K226" s="549"/>
      <c r="L226" s="549"/>
      <c r="M226" s="96"/>
      <c r="N226" s="546" t="s">
        <v>190</v>
      </c>
      <c r="O226" s="546"/>
      <c r="P226" s="96"/>
      <c r="Q226" s="546" t="s">
        <v>189</v>
      </c>
      <c r="R226" s="546"/>
      <c r="S226" s="546"/>
      <c r="T226" s="548" t="s">
        <v>188</v>
      </c>
      <c r="U226" s="548"/>
      <c r="V226" s="548"/>
      <c r="W226" s="548"/>
      <c r="X226" s="548"/>
      <c r="Y226" s="93"/>
    </row>
    <row r="227" spans="1:25" ht="21.75" customHeight="1" x14ac:dyDescent="0.2">
      <c r="A227" s="14"/>
      <c r="B227" s="556"/>
      <c r="C227" s="557"/>
      <c r="D227" s="557"/>
      <c r="E227" s="557"/>
      <c r="F227" s="557"/>
      <c r="G227" s="557"/>
      <c r="H227" s="558"/>
      <c r="I227" s="549"/>
      <c r="J227" s="549"/>
      <c r="K227" s="549"/>
      <c r="L227" s="549"/>
      <c r="M227" s="95" t="s">
        <v>180</v>
      </c>
      <c r="N227" s="546"/>
      <c r="O227" s="546"/>
      <c r="P227" s="94" t="s">
        <v>179</v>
      </c>
      <c r="Q227" s="546"/>
      <c r="R227" s="546"/>
      <c r="S227" s="546"/>
      <c r="T227" s="548"/>
      <c r="U227" s="548"/>
      <c r="V227" s="548"/>
      <c r="W227" s="548"/>
      <c r="X227" s="548"/>
      <c r="Y227" s="93"/>
    </row>
    <row r="228" spans="1:25" ht="24" customHeight="1" x14ac:dyDescent="0.2">
      <c r="A228" s="14"/>
      <c r="B228" s="553" t="s">
        <v>476</v>
      </c>
      <c r="C228" s="301" t="s">
        <v>477</v>
      </c>
      <c r="D228" s="301"/>
      <c r="E228" s="301"/>
      <c r="F228" s="301"/>
      <c r="G228" s="301"/>
      <c r="H228" s="302"/>
      <c r="I228" s="303">
        <v>0</v>
      </c>
      <c r="J228" s="304"/>
      <c r="K228" s="304"/>
      <c r="L228" s="305"/>
      <c r="M228" s="203" t="s">
        <v>180</v>
      </c>
      <c r="N228" s="300">
        <v>5.5</v>
      </c>
      <c r="O228" s="300"/>
      <c r="P228" s="92" t="s">
        <v>179</v>
      </c>
      <c r="Q228" s="300">
        <f>IF(I228&gt;0,I228*N228,0)</f>
        <v>0</v>
      </c>
      <c r="R228" s="300"/>
      <c r="S228" s="300"/>
      <c r="T228" s="291"/>
      <c r="U228" s="292"/>
      <c r="V228" s="292"/>
      <c r="W228" s="292"/>
      <c r="X228" s="293"/>
      <c r="Y228" s="93"/>
    </row>
    <row r="229" spans="1:25" ht="22.9" customHeight="1" x14ac:dyDescent="0.2">
      <c r="A229" s="14"/>
      <c r="B229" s="554"/>
      <c r="C229" s="301" t="s">
        <v>478</v>
      </c>
      <c r="D229" s="301"/>
      <c r="E229" s="301"/>
      <c r="F229" s="301"/>
      <c r="G229" s="301"/>
      <c r="H229" s="302"/>
      <c r="I229" s="303">
        <v>0</v>
      </c>
      <c r="J229" s="304"/>
      <c r="K229" s="304"/>
      <c r="L229" s="305"/>
      <c r="M229" s="203" t="s">
        <v>180</v>
      </c>
      <c r="N229" s="298">
        <v>6</v>
      </c>
      <c r="O229" s="299"/>
      <c r="P229" s="92" t="s">
        <v>179</v>
      </c>
      <c r="Q229" s="300">
        <f t="shared" ref="Q229:Q231" si="0">IF(I229&gt;0,I229*N229,0)</f>
        <v>0</v>
      </c>
      <c r="R229" s="300"/>
      <c r="S229" s="300"/>
      <c r="T229" s="287"/>
      <c r="U229" s="288"/>
      <c r="V229" s="288"/>
      <c r="W229" s="288"/>
      <c r="X229" s="289"/>
      <c r="Y229" s="15"/>
    </row>
    <row r="230" spans="1:25" ht="22.9" customHeight="1" x14ac:dyDescent="0.2">
      <c r="A230" s="14"/>
      <c r="B230" s="554"/>
      <c r="C230" s="301" t="s">
        <v>479</v>
      </c>
      <c r="D230" s="301"/>
      <c r="E230" s="301"/>
      <c r="F230" s="301"/>
      <c r="G230" s="301"/>
      <c r="H230" s="302"/>
      <c r="I230" s="303">
        <v>0</v>
      </c>
      <c r="J230" s="304"/>
      <c r="K230" s="304"/>
      <c r="L230" s="305"/>
      <c r="M230" s="203" t="s">
        <v>180</v>
      </c>
      <c r="N230" s="298">
        <v>7.5</v>
      </c>
      <c r="O230" s="299"/>
      <c r="P230" s="92" t="s">
        <v>179</v>
      </c>
      <c r="Q230" s="300">
        <f t="shared" si="0"/>
        <v>0</v>
      </c>
      <c r="R230" s="300"/>
      <c r="S230" s="300"/>
      <c r="T230" s="287"/>
      <c r="U230" s="288"/>
      <c r="V230" s="288"/>
      <c r="W230" s="288"/>
      <c r="X230" s="289"/>
      <c r="Y230" s="15"/>
    </row>
    <row r="231" spans="1:25" ht="22.9" customHeight="1" x14ac:dyDescent="0.2">
      <c r="A231" s="14"/>
      <c r="B231" s="555"/>
      <c r="C231" s="301" t="s">
        <v>483</v>
      </c>
      <c r="D231" s="301"/>
      <c r="E231" s="301"/>
      <c r="F231" s="301"/>
      <c r="G231" s="301"/>
      <c r="H231" s="302"/>
      <c r="I231" s="303">
        <v>0</v>
      </c>
      <c r="J231" s="304"/>
      <c r="K231" s="304"/>
      <c r="L231" s="305"/>
      <c r="M231" s="203" t="s">
        <v>180</v>
      </c>
      <c r="N231" s="298">
        <v>9</v>
      </c>
      <c r="O231" s="299"/>
      <c r="P231" s="92" t="s">
        <v>179</v>
      </c>
      <c r="Q231" s="300">
        <f t="shared" si="0"/>
        <v>0</v>
      </c>
      <c r="R231" s="300"/>
      <c r="S231" s="300"/>
      <c r="T231" s="287"/>
      <c r="U231" s="288"/>
      <c r="V231" s="288"/>
      <c r="W231" s="288"/>
      <c r="X231" s="289"/>
      <c r="Y231" s="15"/>
    </row>
    <row r="232" spans="1:25" ht="22.9" customHeight="1" x14ac:dyDescent="0.2">
      <c r="A232" s="14"/>
      <c r="B232" s="537" t="s">
        <v>480</v>
      </c>
      <c r="C232" s="301" t="s">
        <v>481</v>
      </c>
      <c r="D232" s="301"/>
      <c r="E232" s="301"/>
      <c r="F232" s="301"/>
      <c r="G232" s="301"/>
      <c r="H232" s="302"/>
      <c r="I232" s="306">
        <v>0</v>
      </c>
      <c r="J232" s="306"/>
      <c r="K232" s="306"/>
      <c r="L232" s="306"/>
      <c r="M232" s="203" t="s">
        <v>180</v>
      </c>
      <c r="N232" s="300">
        <v>1.5</v>
      </c>
      <c r="O232" s="300"/>
      <c r="P232" s="92" t="s">
        <v>179</v>
      </c>
      <c r="Q232" s="300">
        <f t="shared" ref="Q232:Q240" si="1">I232*N232</f>
        <v>0</v>
      </c>
      <c r="R232" s="300"/>
      <c r="S232" s="300"/>
      <c r="T232" s="291"/>
      <c r="U232" s="292"/>
      <c r="V232" s="292"/>
      <c r="W232" s="292"/>
      <c r="X232" s="293"/>
      <c r="Y232" s="15"/>
    </row>
    <row r="233" spans="1:25" ht="17.25" customHeight="1" x14ac:dyDescent="0.2">
      <c r="A233" s="14"/>
      <c r="B233" s="538"/>
      <c r="C233" s="294" t="s">
        <v>187</v>
      </c>
      <c r="D233" s="294"/>
      <c r="E233" s="294"/>
      <c r="F233" s="294"/>
      <c r="G233" s="294"/>
      <c r="H233" s="295"/>
      <c r="I233" s="306">
        <v>0</v>
      </c>
      <c r="J233" s="306"/>
      <c r="K233" s="306"/>
      <c r="L233" s="306"/>
      <c r="M233" s="203" t="s">
        <v>180</v>
      </c>
      <c r="N233" s="300">
        <v>4</v>
      </c>
      <c r="O233" s="300"/>
      <c r="P233" s="92" t="s">
        <v>179</v>
      </c>
      <c r="Q233" s="300">
        <f t="shared" si="1"/>
        <v>0</v>
      </c>
      <c r="R233" s="300"/>
      <c r="S233" s="300"/>
      <c r="T233" s="291"/>
      <c r="U233" s="292"/>
      <c r="V233" s="292"/>
      <c r="W233" s="292"/>
      <c r="X233" s="293"/>
      <c r="Y233" s="15"/>
    </row>
    <row r="234" spans="1:25" ht="17.25" customHeight="1" x14ac:dyDescent="0.2">
      <c r="A234" s="14"/>
      <c r="B234" s="538"/>
      <c r="C234" s="294" t="s">
        <v>186</v>
      </c>
      <c r="D234" s="294"/>
      <c r="E234" s="294"/>
      <c r="F234" s="294"/>
      <c r="G234" s="294"/>
      <c r="H234" s="295"/>
      <c r="I234" s="306">
        <v>0</v>
      </c>
      <c r="J234" s="306"/>
      <c r="K234" s="306"/>
      <c r="L234" s="306"/>
      <c r="M234" s="203" t="s">
        <v>180</v>
      </c>
      <c r="N234" s="300">
        <v>1.5</v>
      </c>
      <c r="O234" s="300"/>
      <c r="P234" s="92" t="s">
        <v>179</v>
      </c>
      <c r="Q234" s="300">
        <f t="shared" si="1"/>
        <v>0</v>
      </c>
      <c r="R234" s="300"/>
      <c r="S234" s="300"/>
      <c r="T234" s="291"/>
      <c r="U234" s="292"/>
      <c r="V234" s="292"/>
      <c r="W234" s="292"/>
      <c r="X234" s="293"/>
      <c r="Y234" s="15"/>
    </row>
    <row r="235" spans="1:25" ht="17.25" customHeight="1" x14ac:dyDescent="0.2">
      <c r="A235" s="14"/>
      <c r="B235" s="538"/>
      <c r="C235" s="294" t="s">
        <v>185</v>
      </c>
      <c r="D235" s="294"/>
      <c r="E235" s="294"/>
      <c r="F235" s="294"/>
      <c r="G235" s="294"/>
      <c r="H235" s="295"/>
      <c r="I235" s="306">
        <v>0</v>
      </c>
      <c r="J235" s="306"/>
      <c r="K235" s="306"/>
      <c r="L235" s="306"/>
      <c r="M235" s="203" t="s">
        <v>180</v>
      </c>
      <c r="N235" s="300">
        <v>1</v>
      </c>
      <c r="O235" s="300"/>
      <c r="P235" s="92" t="s">
        <v>179</v>
      </c>
      <c r="Q235" s="300">
        <f t="shared" si="1"/>
        <v>0</v>
      </c>
      <c r="R235" s="300"/>
      <c r="S235" s="300"/>
      <c r="T235" s="291"/>
      <c r="U235" s="292"/>
      <c r="V235" s="292"/>
      <c r="W235" s="292"/>
      <c r="X235" s="293"/>
      <c r="Y235" s="15"/>
    </row>
    <row r="236" spans="1:25" ht="17.25" customHeight="1" x14ac:dyDescent="0.2">
      <c r="A236" s="14"/>
      <c r="B236" s="538"/>
      <c r="C236" s="294" t="s">
        <v>184</v>
      </c>
      <c r="D236" s="294"/>
      <c r="E236" s="294"/>
      <c r="F236" s="294"/>
      <c r="G236" s="294"/>
      <c r="H236" s="295"/>
      <c r="I236" s="306">
        <v>0</v>
      </c>
      <c r="J236" s="306"/>
      <c r="K236" s="306"/>
      <c r="L236" s="306"/>
      <c r="M236" s="203" t="s">
        <v>180</v>
      </c>
      <c r="N236" s="300">
        <v>1</v>
      </c>
      <c r="O236" s="300"/>
      <c r="P236" s="92" t="s">
        <v>179</v>
      </c>
      <c r="Q236" s="300">
        <f t="shared" si="1"/>
        <v>0</v>
      </c>
      <c r="R236" s="300"/>
      <c r="S236" s="300"/>
      <c r="T236" s="291"/>
      <c r="U236" s="292"/>
      <c r="V236" s="292"/>
      <c r="W236" s="292"/>
      <c r="X236" s="293"/>
      <c r="Y236" s="15"/>
    </row>
    <row r="237" spans="1:25" ht="17.25" customHeight="1" x14ac:dyDescent="0.2">
      <c r="A237" s="14"/>
      <c r="B237" s="538"/>
      <c r="C237" s="294" t="s">
        <v>183</v>
      </c>
      <c r="D237" s="294"/>
      <c r="E237" s="294"/>
      <c r="F237" s="294"/>
      <c r="G237" s="294"/>
      <c r="H237" s="295"/>
      <c r="I237" s="307">
        <v>0</v>
      </c>
      <c r="J237" s="308"/>
      <c r="K237" s="308"/>
      <c r="L237" s="309"/>
      <c r="M237" s="203" t="s">
        <v>180</v>
      </c>
      <c r="N237" s="298">
        <v>1.5</v>
      </c>
      <c r="O237" s="299"/>
      <c r="P237" s="92" t="s">
        <v>179</v>
      </c>
      <c r="Q237" s="300">
        <f t="shared" si="1"/>
        <v>0</v>
      </c>
      <c r="R237" s="300"/>
      <c r="S237" s="300"/>
      <c r="T237" s="291"/>
      <c r="U237" s="292"/>
      <c r="V237" s="292"/>
      <c r="W237" s="292"/>
      <c r="X237" s="293"/>
      <c r="Y237" s="15"/>
    </row>
    <row r="238" spans="1:25" ht="17.25" customHeight="1" x14ac:dyDescent="0.2">
      <c r="A238" s="14"/>
      <c r="B238" s="538"/>
      <c r="C238" s="282" t="s">
        <v>182</v>
      </c>
      <c r="D238" s="282"/>
      <c r="E238" s="282"/>
      <c r="F238" s="282"/>
      <c r="G238" s="282"/>
      <c r="H238" s="283"/>
      <c r="I238" s="306">
        <v>0</v>
      </c>
      <c r="J238" s="306"/>
      <c r="K238" s="306"/>
      <c r="L238" s="306"/>
      <c r="M238" s="203" t="s">
        <v>180</v>
      </c>
      <c r="N238" s="298">
        <v>1.5</v>
      </c>
      <c r="O238" s="299"/>
      <c r="P238" s="92" t="s">
        <v>179</v>
      </c>
      <c r="Q238" s="300">
        <f t="shared" si="1"/>
        <v>0</v>
      </c>
      <c r="R238" s="300"/>
      <c r="S238" s="300"/>
      <c r="T238" s="291"/>
      <c r="U238" s="292"/>
      <c r="V238" s="292"/>
      <c r="W238" s="292"/>
      <c r="X238" s="293"/>
      <c r="Y238" s="15"/>
    </row>
    <row r="239" spans="1:25" ht="17.25" customHeight="1" x14ac:dyDescent="0.2">
      <c r="A239" s="14"/>
      <c r="B239" s="538"/>
      <c r="C239" s="282" t="s">
        <v>181</v>
      </c>
      <c r="D239" s="282"/>
      <c r="E239" s="282"/>
      <c r="F239" s="282"/>
      <c r="G239" s="282"/>
      <c r="H239" s="283"/>
      <c r="I239" s="306">
        <v>0</v>
      </c>
      <c r="J239" s="306"/>
      <c r="K239" s="306"/>
      <c r="L239" s="306"/>
      <c r="M239" s="203" t="s">
        <v>180</v>
      </c>
      <c r="N239" s="298">
        <v>1.5</v>
      </c>
      <c r="O239" s="299"/>
      <c r="P239" s="92" t="s">
        <v>179</v>
      </c>
      <c r="Q239" s="300">
        <f t="shared" si="1"/>
        <v>0</v>
      </c>
      <c r="R239" s="300"/>
      <c r="S239" s="300"/>
      <c r="T239" s="291"/>
      <c r="U239" s="292"/>
      <c r="V239" s="292"/>
      <c r="W239" s="292"/>
      <c r="X239" s="293"/>
      <c r="Y239" s="15"/>
    </row>
    <row r="240" spans="1:25" ht="17.25" customHeight="1" x14ac:dyDescent="0.2">
      <c r="A240" s="14"/>
      <c r="B240" s="539"/>
      <c r="C240" s="296" t="s">
        <v>482</v>
      </c>
      <c r="D240" s="296"/>
      <c r="E240" s="296"/>
      <c r="F240" s="296"/>
      <c r="G240" s="296"/>
      <c r="H240" s="297"/>
      <c r="I240" s="306">
        <v>0</v>
      </c>
      <c r="J240" s="306"/>
      <c r="K240" s="306"/>
      <c r="L240" s="306"/>
      <c r="M240" s="203" t="s">
        <v>180</v>
      </c>
      <c r="N240" s="306">
        <v>0</v>
      </c>
      <c r="O240" s="306"/>
      <c r="P240" s="92" t="s">
        <v>179</v>
      </c>
      <c r="Q240" s="300">
        <f t="shared" si="1"/>
        <v>0</v>
      </c>
      <c r="R240" s="300"/>
      <c r="S240" s="300"/>
      <c r="T240" s="291"/>
      <c r="U240" s="292"/>
      <c r="V240" s="292"/>
      <c r="W240" s="292"/>
      <c r="X240" s="293"/>
      <c r="Y240" s="15"/>
    </row>
    <row r="241" spans="1:25" ht="17.25" customHeight="1" x14ac:dyDescent="0.25">
      <c r="A241" s="14"/>
      <c r="B241" s="533"/>
      <c r="C241" s="533"/>
      <c r="D241" s="533"/>
      <c r="E241" s="533"/>
      <c r="F241" s="533"/>
      <c r="G241" s="10"/>
      <c r="H241" s="10"/>
      <c r="I241" s="10"/>
      <c r="J241" s="10"/>
      <c r="K241" s="10"/>
      <c r="L241" s="535" t="s">
        <v>178</v>
      </c>
      <c r="M241" s="535"/>
      <c r="N241" s="535"/>
      <c r="O241" s="535"/>
      <c r="P241" s="536"/>
      <c r="Q241" s="530">
        <f>SUM(Q228:Q240)</f>
        <v>0</v>
      </c>
      <c r="R241" s="531"/>
      <c r="S241" s="532"/>
      <c r="T241" s="10"/>
      <c r="U241" s="10"/>
      <c r="V241" s="10"/>
      <c r="W241" s="10"/>
      <c r="X241" s="10"/>
      <c r="Y241" s="15"/>
    </row>
    <row r="242" spans="1:25" ht="17.25" customHeight="1" x14ac:dyDescent="0.25">
      <c r="A242" s="14"/>
      <c r="B242" s="533"/>
      <c r="C242" s="533"/>
      <c r="D242" s="533"/>
      <c r="E242" s="533"/>
      <c r="F242" s="533"/>
      <c r="G242" s="10"/>
      <c r="H242" s="10"/>
      <c r="I242" s="10"/>
      <c r="J242" s="10"/>
      <c r="K242" s="340" t="s">
        <v>177</v>
      </c>
      <c r="L242" s="340"/>
      <c r="M242" s="340"/>
      <c r="N242" s="340"/>
      <c r="O242" s="340"/>
      <c r="P242" s="534"/>
      <c r="Q242" s="530">
        <f>IF(Q241&gt;20,Q241-20,0)</f>
        <v>0</v>
      </c>
      <c r="R242" s="531"/>
      <c r="S242" s="532"/>
      <c r="T242" s="10"/>
      <c r="U242" s="10"/>
      <c r="V242" s="10"/>
      <c r="W242" s="10"/>
      <c r="X242" s="10"/>
      <c r="Y242" s="15"/>
    </row>
    <row r="243" spans="1:25" x14ac:dyDescent="0.2">
      <c r="A243" s="14"/>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5"/>
    </row>
    <row r="244" spans="1:25" ht="14.25" customHeight="1" x14ac:dyDescent="0.2">
      <c r="A244" s="14"/>
      <c r="B244" s="825" t="s">
        <v>195</v>
      </c>
      <c r="C244" s="825"/>
      <c r="D244" s="825"/>
      <c r="E244" s="825"/>
      <c r="F244" s="825"/>
      <c r="G244" s="825"/>
      <c r="H244" s="825"/>
      <c r="I244" s="825"/>
      <c r="J244" s="825"/>
      <c r="K244" s="825"/>
      <c r="L244" s="825"/>
      <c r="M244" s="825"/>
      <c r="N244" s="825"/>
      <c r="O244" s="825"/>
      <c r="P244" s="825"/>
      <c r="Q244" s="825"/>
      <c r="R244" s="825"/>
      <c r="S244" s="825"/>
      <c r="T244" s="825"/>
      <c r="U244" s="825"/>
      <c r="V244" s="236"/>
      <c r="W244" s="236"/>
      <c r="X244" s="236"/>
      <c r="Y244" s="219"/>
    </row>
    <row r="245" spans="1:25" ht="25.5" customHeight="1" x14ac:dyDescent="0.2">
      <c r="A245" s="14"/>
      <c r="B245" s="540" t="s">
        <v>484</v>
      </c>
      <c r="C245" s="540"/>
      <c r="D245" s="540"/>
      <c r="E245" s="540" t="s">
        <v>485</v>
      </c>
      <c r="F245" s="540"/>
      <c r="G245" s="540"/>
      <c r="H245" s="540" t="s">
        <v>486</v>
      </c>
      <c r="I245" s="540"/>
      <c r="J245" s="540"/>
      <c r="K245" s="540" t="s">
        <v>196</v>
      </c>
      <c r="L245" s="540"/>
      <c r="M245" s="540"/>
      <c r="N245" s="541" t="s">
        <v>197</v>
      </c>
      <c r="O245" s="541"/>
      <c r="P245" s="541"/>
      <c r="Q245" s="541"/>
      <c r="R245" s="540" t="s">
        <v>487</v>
      </c>
      <c r="S245" s="540"/>
      <c r="T245" s="540"/>
      <c r="U245" s="540"/>
      <c r="V245" s="502" t="s">
        <v>198</v>
      </c>
      <c r="W245" s="502"/>
      <c r="X245" s="502"/>
      <c r="Y245" s="97"/>
    </row>
    <row r="246" spans="1:25" ht="24.75" customHeight="1" x14ac:dyDescent="0.2">
      <c r="A246" s="14"/>
      <c r="B246" s="526">
        <v>0</v>
      </c>
      <c r="C246" s="526"/>
      <c r="D246" s="526"/>
      <c r="E246" s="526">
        <v>0</v>
      </c>
      <c r="F246" s="526"/>
      <c r="G246" s="526"/>
      <c r="H246" s="526">
        <v>0</v>
      </c>
      <c r="I246" s="526"/>
      <c r="J246" s="526"/>
      <c r="K246" s="526">
        <v>0</v>
      </c>
      <c r="L246" s="526"/>
      <c r="M246" s="526"/>
      <c r="N246" s="526">
        <v>0</v>
      </c>
      <c r="O246" s="526"/>
      <c r="P246" s="526"/>
      <c r="Q246" s="526"/>
      <c r="R246" s="526">
        <v>0</v>
      </c>
      <c r="S246" s="526"/>
      <c r="T246" s="526"/>
      <c r="U246" s="526"/>
      <c r="V246" s="511">
        <f>B246+E246+H246+K246+R246</f>
        <v>0</v>
      </c>
      <c r="W246" s="511"/>
      <c r="X246" s="511"/>
      <c r="Y246" s="97"/>
    </row>
    <row r="247" spans="1:25" x14ac:dyDescent="0.2">
      <c r="A247" s="14"/>
      <c r="B247" s="98"/>
      <c r="C247" s="98"/>
      <c r="D247" s="98"/>
      <c r="E247" s="98"/>
      <c r="F247" s="98"/>
      <c r="G247" s="98"/>
      <c r="H247" s="98"/>
      <c r="I247" s="98"/>
      <c r="J247" s="98"/>
      <c r="K247" s="98"/>
      <c r="L247" s="98"/>
      <c r="M247" s="98"/>
      <c r="N247" s="98"/>
      <c r="O247" s="98"/>
      <c r="P247" s="98"/>
      <c r="Q247" s="98"/>
      <c r="R247" s="98"/>
      <c r="S247" s="98"/>
      <c r="T247" s="98"/>
      <c r="U247" s="98"/>
      <c r="V247" s="98"/>
      <c r="W247" s="98"/>
      <c r="X247" s="98"/>
      <c r="Y247" s="15"/>
    </row>
    <row r="248" spans="1:25" ht="15" thickBot="1" x14ac:dyDescent="0.25">
      <c r="A248" s="14"/>
      <c r="B248" s="465" t="s">
        <v>199</v>
      </c>
      <c r="C248" s="465"/>
      <c r="D248" s="465"/>
      <c r="E248" s="465"/>
      <c r="F248" s="465"/>
      <c r="G248" s="465"/>
      <c r="H248" s="465"/>
      <c r="I248" s="465"/>
      <c r="J248" s="465"/>
      <c r="K248" s="465"/>
      <c r="L248" s="465"/>
      <c r="M248" s="465"/>
      <c r="N248" s="465"/>
      <c r="O248" s="465"/>
      <c r="P248" s="465"/>
      <c r="Q248" s="465"/>
      <c r="R248" s="465"/>
      <c r="S248" s="465"/>
      <c r="T248" s="465"/>
      <c r="U248" s="33"/>
      <c r="V248" s="10" t="s">
        <v>46</v>
      </c>
      <c r="W248" s="33"/>
      <c r="X248" s="10" t="s">
        <v>47</v>
      </c>
      <c r="Y248" s="15"/>
    </row>
    <row r="249" spans="1:25" ht="15" thickBot="1" x14ac:dyDescent="0.25">
      <c r="A249" s="14"/>
      <c r="B249" s="238" t="s">
        <v>462</v>
      </c>
      <c r="C249" s="187"/>
      <c r="D249" s="187"/>
      <c r="E249" s="187"/>
      <c r="F249" s="826"/>
      <c r="G249" s="827"/>
      <c r="H249" s="827"/>
      <c r="I249" s="827"/>
      <c r="J249" s="827"/>
      <c r="K249" s="827"/>
      <c r="L249" s="827"/>
      <c r="M249" s="827"/>
      <c r="N249" s="827"/>
      <c r="O249" s="827"/>
      <c r="P249" s="827"/>
      <c r="Q249" s="827"/>
      <c r="R249" s="828"/>
      <c r="S249" s="187"/>
      <c r="T249" s="187"/>
      <c r="U249" s="10"/>
      <c r="V249" s="10"/>
      <c r="W249" s="10"/>
      <c r="X249" s="10"/>
      <c r="Y249" s="15"/>
    </row>
    <row r="250" spans="1:25" ht="5.25" customHeight="1" x14ac:dyDescent="0.2">
      <c r="A250" s="16"/>
      <c r="B250" s="275"/>
      <c r="C250" s="275"/>
      <c r="D250" s="275"/>
      <c r="E250" s="275"/>
      <c r="F250" s="275"/>
      <c r="G250" s="275"/>
      <c r="H250" s="275"/>
      <c r="I250" s="275"/>
      <c r="J250" s="275"/>
      <c r="K250" s="275"/>
      <c r="L250" s="275"/>
      <c r="M250" s="275"/>
      <c r="N250" s="275"/>
      <c r="O250" s="275"/>
      <c r="P250" s="275"/>
      <c r="Q250" s="275"/>
      <c r="R250" s="275"/>
      <c r="S250" s="275"/>
      <c r="T250" s="275"/>
      <c r="U250" s="17"/>
      <c r="V250" s="17"/>
      <c r="W250" s="17"/>
      <c r="X250" s="17"/>
      <c r="Y250" s="18"/>
    </row>
    <row r="251" spans="1:25" x14ac:dyDescent="0.2">
      <c r="A251" s="13"/>
      <c r="B251" s="276"/>
      <c r="C251" s="276"/>
      <c r="D251" s="276"/>
      <c r="E251" s="276"/>
      <c r="F251" s="276"/>
      <c r="G251" s="276"/>
      <c r="H251" s="276"/>
      <c r="I251" s="276"/>
      <c r="J251" s="276"/>
      <c r="K251" s="276"/>
      <c r="L251" s="276"/>
      <c r="M251" s="276"/>
      <c r="N251" s="276"/>
      <c r="O251" s="276"/>
      <c r="P251" s="276"/>
      <c r="Q251" s="276"/>
      <c r="R251" s="276"/>
      <c r="S251" s="276"/>
      <c r="T251" s="276"/>
      <c r="U251" s="13"/>
      <c r="V251" s="13"/>
      <c r="W251" s="13"/>
      <c r="X251" s="13"/>
      <c r="Y251" s="13"/>
    </row>
    <row r="252" spans="1:25" ht="18" x14ac:dyDescent="0.25">
      <c r="A252" s="10"/>
      <c r="B252" s="10"/>
      <c r="C252" s="10"/>
      <c r="D252" s="10"/>
      <c r="E252" s="313" t="s">
        <v>425</v>
      </c>
      <c r="F252" s="313"/>
      <c r="G252" s="313"/>
      <c r="H252" s="313"/>
      <c r="I252" s="313"/>
      <c r="J252" s="313"/>
      <c r="K252" s="313"/>
      <c r="L252" s="313"/>
      <c r="M252" s="313"/>
      <c r="N252" s="313"/>
      <c r="O252" s="313"/>
      <c r="P252" s="313"/>
      <c r="Q252" s="313"/>
      <c r="R252" s="313"/>
      <c r="S252" s="313"/>
      <c r="T252" s="313"/>
      <c r="U252" s="313"/>
      <c r="V252" s="313"/>
      <c r="W252" s="313"/>
      <c r="X252" s="313"/>
      <c r="Y252" s="313"/>
    </row>
    <row r="253" spans="1:25" x14ac:dyDescent="0.2">
      <c r="A253" s="17"/>
      <c r="B253" s="17"/>
      <c r="C253" s="17"/>
      <c r="D253" s="17"/>
      <c r="E253" s="159"/>
      <c r="F253" s="159"/>
      <c r="G253" s="159"/>
      <c r="H253" s="159"/>
      <c r="I253" s="159"/>
      <c r="J253" s="159"/>
      <c r="K253" s="159"/>
      <c r="L253" s="159"/>
      <c r="M253" s="159"/>
      <c r="N253" s="159"/>
      <c r="O253" s="159"/>
      <c r="P253" s="159"/>
      <c r="Q253" s="159"/>
      <c r="R253" s="159"/>
      <c r="S253" s="159"/>
      <c r="T253" s="159"/>
      <c r="U253" s="159"/>
      <c r="V253" s="159"/>
      <c r="W253" s="159"/>
      <c r="X253" s="159"/>
      <c r="Y253" s="159"/>
    </row>
    <row r="254" spans="1:25" x14ac:dyDescent="0.2">
      <c r="A254" s="12" t="s">
        <v>41</v>
      </c>
      <c r="B254" s="337" t="s">
        <v>235</v>
      </c>
      <c r="C254" s="337"/>
      <c r="D254" s="337"/>
      <c r="E254" s="337"/>
      <c r="F254" s="337"/>
      <c r="G254" s="337"/>
      <c r="H254" s="337"/>
      <c r="I254" s="337"/>
      <c r="J254" s="337"/>
      <c r="K254" s="337"/>
      <c r="L254" s="337"/>
      <c r="M254" s="337"/>
      <c r="N254" s="337"/>
      <c r="O254" s="337"/>
      <c r="P254" s="337"/>
      <c r="Q254" s="337"/>
      <c r="R254" s="337"/>
      <c r="S254" s="337"/>
      <c r="T254" s="337"/>
      <c r="U254" s="337"/>
      <c r="V254" s="337"/>
      <c r="W254" s="337"/>
      <c r="X254" s="337"/>
      <c r="Y254" s="338"/>
    </row>
    <row r="255" spans="1:25" x14ac:dyDescent="0.2">
      <c r="A255" s="115" t="s">
        <v>234</v>
      </c>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5"/>
    </row>
    <row r="256" spans="1:25" x14ac:dyDescent="0.2">
      <c r="A256" s="14"/>
      <c r="B256" s="10" t="s">
        <v>233</v>
      </c>
      <c r="C256" s="10"/>
      <c r="D256" s="10"/>
      <c r="E256" s="10"/>
      <c r="F256" s="10"/>
      <c r="G256" s="10"/>
      <c r="I256" s="29" t="s">
        <v>232</v>
      </c>
      <c r="J256" s="29"/>
      <c r="K256" s="10"/>
      <c r="L256" s="10"/>
      <c r="M256" s="10"/>
      <c r="N256" s="10"/>
      <c r="P256" s="463" t="s">
        <v>231</v>
      </c>
      <c r="Q256" s="463"/>
      <c r="R256" s="463"/>
      <c r="S256" s="463"/>
      <c r="T256" s="29" t="s">
        <v>230</v>
      </c>
      <c r="U256" s="10"/>
      <c r="V256" s="10"/>
      <c r="W256" s="10"/>
      <c r="X256" s="10"/>
      <c r="Y256" s="15"/>
    </row>
    <row r="257" spans="1:25" ht="9" customHeight="1" x14ac:dyDescent="0.2">
      <c r="A257" s="14"/>
      <c r="B257" s="17"/>
      <c r="C257" s="17"/>
      <c r="D257" s="17"/>
      <c r="E257" s="17"/>
      <c r="F257" s="17"/>
      <c r="G257" s="17"/>
      <c r="H257" s="114"/>
      <c r="I257" s="17"/>
      <c r="J257" s="114"/>
      <c r="K257" s="17"/>
      <c r="L257" s="17"/>
      <c r="M257" s="17"/>
      <c r="N257" s="17"/>
      <c r="O257" s="17"/>
      <c r="P257" s="17"/>
      <c r="Q257" s="17"/>
      <c r="R257" s="10"/>
      <c r="S257" s="29"/>
      <c r="T257" s="10"/>
      <c r="U257" s="10"/>
      <c r="V257" s="10"/>
      <c r="W257" s="10"/>
      <c r="X257" s="10"/>
      <c r="Y257" s="15"/>
    </row>
    <row r="258" spans="1:25" x14ac:dyDescent="0.2">
      <c r="A258" s="14"/>
      <c r="B258" s="518" t="s">
        <v>229</v>
      </c>
      <c r="C258" s="519"/>
      <c r="D258" s="519"/>
      <c r="E258" s="519"/>
      <c r="F258" s="520"/>
      <c r="G258" s="528" t="s">
        <v>228</v>
      </c>
      <c r="H258" s="528"/>
      <c r="I258" s="528"/>
      <c r="J258" s="528"/>
      <c r="K258" s="528"/>
      <c r="L258" s="528"/>
      <c r="M258" s="502" t="s">
        <v>223</v>
      </c>
      <c r="N258" s="502"/>
      <c r="O258" s="502"/>
      <c r="P258" s="502"/>
      <c r="Q258" s="502"/>
      <c r="R258" s="103"/>
      <c r="S258" s="102"/>
      <c r="T258" s="529" t="s">
        <v>209</v>
      </c>
      <c r="U258" s="502"/>
      <c r="V258" s="502"/>
      <c r="W258" s="502"/>
      <c r="X258" s="506"/>
      <c r="Y258" s="15"/>
    </row>
    <row r="259" spans="1:25" ht="17.25" customHeight="1" x14ac:dyDescent="0.2">
      <c r="A259" s="14"/>
      <c r="B259" s="14"/>
      <c r="C259" s="10"/>
      <c r="D259" s="10"/>
      <c r="E259" s="10"/>
      <c r="F259" s="10"/>
      <c r="G259" s="190">
        <v>1</v>
      </c>
      <c r="H259" s="311" t="s">
        <v>407</v>
      </c>
      <c r="I259" s="516"/>
      <c r="J259" s="516"/>
      <c r="K259" s="517"/>
      <c r="L259" s="18"/>
      <c r="M259" s="527">
        <v>750</v>
      </c>
      <c r="N259" s="527"/>
      <c r="O259" s="527"/>
      <c r="P259" s="527"/>
      <c r="Q259" s="527"/>
      <c r="R259" s="527"/>
      <c r="S259" s="113" t="s">
        <v>179</v>
      </c>
      <c r="T259" s="501">
        <f>IF(L264=1,750,0)</f>
        <v>0</v>
      </c>
      <c r="U259" s="501"/>
      <c r="V259" s="501"/>
      <c r="W259" s="501"/>
      <c r="X259" s="501"/>
      <c r="Y259" s="15"/>
    </row>
    <row r="260" spans="1:25" ht="17.25" customHeight="1" x14ac:dyDescent="0.2">
      <c r="A260" s="14"/>
      <c r="B260" s="14"/>
      <c r="C260" s="10"/>
      <c r="D260" s="10"/>
      <c r="E260" s="10"/>
      <c r="F260" s="10"/>
      <c r="G260" s="190">
        <v>2</v>
      </c>
      <c r="H260" s="311" t="s">
        <v>408</v>
      </c>
      <c r="I260" s="516"/>
      <c r="J260" s="516"/>
      <c r="K260" s="517"/>
      <c r="L260" s="102"/>
      <c r="M260" s="341">
        <v>1100</v>
      </c>
      <c r="N260" s="341"/>
      <c r="O260" s="341"/>
      <c r="P260" s="341"/>
      <c r="Q260" s="341"/>
      <c r="R260" s="341"/>
      <c r="S260" s="112" t="s">
        <v>179</v>
      </c>
      <c r="T260" s="501">
        <f>IF(L264=2,1100,0)</f>
        <v>0</v>
      </c>
      <c r="U260" s="501"/>
      <c r="V260" s="501"/>
      <c r="W260" s="501"/>
      <c r="X260" s="501"/>
      <c r="Y260" s="15"/>
    </row>
    <row r="261" spans="1:25" ht="17.25" customHeight="1" x14ac:dyDescent="0.2">
      <c r="A261" s="14"/>
      <c r="B261" s="14"/>
      <c r="C261" s="10"/>
      <c r="D261" s="10"/>
      <c r="E261" s="10"/>
      <c r="F261" s="10"/>
      <c r="G261" s="190">
        <v>3</v>
      </c>
      <c r="H261" s="311" t="s">
        <v>408</v>
      </c>
      <c r="I261" s="516"/>
      <c r="J261" s="516"/>
      <c r="K261" s="517"/>
      <c r="L261" s="102"/>
      <c r="M261" s="341">
        <v>1600</v>
      </c>
      <c r="N261" s="341"/>
      <c r="O261" s="341"/>
      <c r="P261" s="341"/>
      <c r="Q261" s="341"/>
      <c r="R261" s="341"/>
      <c r="S261" s="112" t="s">
        <v>179</v>
      </c>
      <c r="T261" s="501">
        <f>IF(L264=3,1600,0)</f>
        <v>0</v>
      </c>
      <c r="U261" s="501"/>
      <c r="V261" s="501"/>
      <c r="W261" s="501"/>
      <c r="X261" s="501"/>
      <c r="Y261" s="15"/>
    </row>
    <row r="262" spans="1:25" ht="17.25" customHeight="1" x14ac:dyDescent="0.2">
      <c r="A262" s="14"/>
      <c r="B262" s="14"/>
      <c r="C262" s="10"/>
      <c r="D262" s="10"/>
      <c r="E262" s="10"/>
      <c r="F262" s="10"/>
      <c r="G262" s="190">
        <v>4</v>
      </c>
      <c r="H262" s="311" t="s">
        <v>408</v>
      </c>
      <c r="I262" s="516"/>
      <c r="J262" s="516"/>
      <c r="K262" s="517"/>
      <c r="L262" s="102"/>
      <c r="M262" s="341">
        <v>2000</v>
      </c>
      <c r="N262" s="341"/>
      <c r="O262" s="341"/>
      <c r="P262" s="341"/>
      <c r="Q262" s="341"/>
      <c r="R262" s="341"/>
      <c r="S262" s="112" t="s">
        <v>179</v>
      </c>
      <c r="T262" s="501">
        <f>IF(L264=4,2000,0)</f>
        <v>0</v>
      </c>
      <c r="U262" s="501"/>
      <c r="V262" s="501"/>
      <c r="W262" s="501"/>
      <c r="X262" s="501"/>
      <c r="Y262" s="15"/>
    </row>
    <row r="263" spans="1:25" ht="17.25" customHeight="1" thickBot="1" x14ac:dyDescent="0.25">
      <c r="A263" s="14"/>
      <c r="B263" s="14"/>
      <c r="C263" s="10"/>
      <c r="D263" s="10"/>
      <c r="E263" s="10"/>
      <c r="F263" s="10"/>
      <c r="G263" s="190">
        <v>5</v>
      </c>
      <c r="H263" s="311" t="s">
        <v>408</v>
      </c>
      <c r="I263" s="516"/>
      <c r="J263" s="516"/>
      <c r="K263" s="517"/>
      <c r="L263" s="20"/>
      <c r="M263" s="523">
        <v>2500</v>
      </c>
      <c r="N263" s="341"/>
      <c r="O263" s="341"/>
      <c r="P263" s="341"/>
      <c r="Q263" s="341"/>
      <c r="R263" s="341"/>
      <c r="S263" s="109" t="s">
        <v>179</v>
      </c>
      <c r="T263" s="501">
        <f>IF(L264=5,M263,0)</f>
        <v>0</v>
      </c>
      <c r="U263" s="501"/>
      <c r="V263" s="501"/>
      <c r="W263" s="501"/>
      <c r="X263" s="501"/>
      <c r="Y263" s="15"/>
    </row>
    <row r="264" spans="1:25" ht="19.5" customHeight="1" thickBot="1" x14ac:dyDescent="0.3">
      <c r="A264" s="14"/>
      <c r="B264" s="14"/>
      <c r="C264" s="10"/>
      <c r="D264" s="10"/>
      <c r="E264" s="10"/>
      <c r="F264" s="10"/>
      <c r="G264" s="230" t="s">
        <v>406</v>
      </c>
      <c r="H264" s="230"/>
      <c r="I264" s="230"/>
      <c r="J264" s="230"/>
      <c r="K264" s="230"/>
      <c r="L264" s="365"/>
      <c r="M264" s="383"/>
      <c r="N264" s="179" t="s">
        <v>463</v>
      </c>
      <c r="O264" s="10"/>
      <c r="P264" s="10"/>
      <c r="Q264" s="521" t="s">
        <v>227</v>
      </c>
      <c r="R264" s="521"/>
      <c r="S264" s="522"/>
      <c r="T264" s="510">
        <f>SUM(T259:T263)</f>
        <v>0</v>
      </c>
      <c r="U264" s="511"/>
      <c r="V264" s="511"/>
      <c r="W264" s="511"/>
      <c r="X264" s="512"/>
      <c r="Y264" s="15"/>
    </row>
    <row r="265" spans="1:25" ht="15" customHeight="1" x14ac:dyDescent="0.2">
      <c r="A265" s="14"/>
      <c r="B265" s="16"/>
      <c r="C265" s="17"/>
      <c r="D265" s="17"/>
      <c r="E265" s="17"/>
      <c r="F265" s="17"/>
      <c r="G265" s="234"/>
      <c r="H265" s="234"/>
      <c r="I265" s="234"/>
      <c r="J265" s="234"/>
      <c r="K265" s="234"/>
      <c r="L265" s="17"/>
      <c r="M265" s="17"/>
      <c r="N265" s="17"/>
      <c r="O265" s="17"/>
      <c r="P265" s="17"/>
      <c r="Q265" s="17"/>
      <c r="R265" s="17"/>
      <c r="S265" s="17"/>
      <c r="T265" s="17"/>
      <c r="U265" s="17"/>
      <c r="V265" s="17"/>
      <c r="W265" s="17"/>
      <c r="X265" s="18"/>
      <c r="Y265" s="15"/>
    </row>
    <row r="266" spans="1:25" ht="12" customHeight="1" x14ac:dyDescent="0.2">
      <c r="A266" s="14"/>
      <c r="B266" s="10"/>
      <c r="C266" s="10"/>
      <c r="D266" s="10"/>
      <c r="E266" s="10"/>
      <c r="F266" s="10"/>
      <c r="G266" s="10"/>
      <c r="H266" s="10"/>
      <c r="I266" s="10"/>
      <c r="J266" s="10"/>
      <c r="K266" s="10"/>
      <c r="L266" s="10"/>
      <c r="M266" s="10"/>
      <c r="N266" s="10"/>
      <c r="O266" s="10"/>
      <c r="P266" s="10"/>
      <c r="Q266" s="10"/>
      <c r="R266" s="10"/>
      <c r="S266" s="10"/>
      <c r="T266" s="10"/>
      <c r="U266" s="10"/>
      <c r="V266" s="10"/>
      <c r="W266" s="10"/>
      <c r="X266" s="103"/>
      <c r="Y266" s="15"/>
    </row>
    <row r="267" spans="1:25" ht="15" thickBot="1" x14ac:dyDescent="0.25">
      <c r="A267" s="14"/>
      <c r="B267" s="108" t="s">
        <v>226</v>
      </c>
      <c r="C267" s="13"/>
      <c r="D267" s="13"/>
      <c r="E267" s="13"/>
      <c r="F267" s="497" t="s">
        <v>225</v>
      </c>
      <c r="G267" s="497"/>
      <c r="H267" s="497"/>
      <c r="I267" s="497"/>
      <c r="J267" s="96" t="s">
        <v>224</v>
      </c>
      <c r="K267" s="235"/>
      <c r="L267" s="235"/>
      <c r="M267" s="235"/>
      <c r="N267" s="110"/>
      <c r="O267" s="111" t="s">
        <v>223</v>
      </c>
      <c r="P267" s="110"/>
      <c r="Q267" s="110"/>
      <c r="R267" s="110"/>
      <c r="S267" s="109"/>
      <c r="T267" s="502" t="s">
        <v>209</v>
      </c>
      <c r="U267" s="502"/>
      <c r="V267" s="502"/>
      <c r="W267" s="502"/>
      <c r="X267" s="506"/>
      <c r="Y267" s="15"/>
    </row>
    <row r="268" spans="1:25" ht="16.5" customHeight="1" thickBot="1" x14ac:dyDescent="0.3">
      <c r="A268" s="14"/>
      <c r="B268" s="14"/>
      <c r="C268" s="10"/>
      <c r="D268" s="10"/>
      <c r="E268" s="10"/>
      <c r="F268" s="239"/>
      <c r="G268" s="240" t="s">
        <v>46</v>
      </c>
      <c r="H268" s="241"/>
      <c r="I268" s="240" t="s">
        <v>47</v>
      </c>
      <c r="J268" s="498">
        <v>0</v>
      </c>
      <c r="K268" s="499"/>
      <c r="L268" s="499"/>
      <c r="M268" s="500"/>
      <c r="N268" s="222" t="s">
        <v>180</v>
      </c>
      <c r="O268" s="524">
        <v>500</v>
      </c>
      <c r="P268" s="525"/>
      <c r="Q268" s="310" t="s">
        <v>419</v>
      </c>
      <c r="R268" s="311"/>
      <c r="S268" s="31" t="s">
        <v>179</v>
      </c>
      <c r="T268" s="507">
        <f>J268*O268</f>
        <v>0</v>
      </c>
      <c r="U268" s="508"/>
      <c r="V268" s="508"/>
      <c r="W268" s="508"/>
      <c r="X268" s="509"/>
      <c r="Y268" s="15"/>
    </row>
    <row r="269" spans="1:25" x14ac:dyDescent="0.2">
      <c r="A269" s="14"/>
      <c r="B269" s="16"/>
      <c r="C269" s="17"/>
      <c r="D269" s="17"/>
      <c r="E269" s="17"/>
      <c r="F269" s="17"/>
      <c r="G269" s="17"/>
      <c r="H269" s="17"/>
      <c r="I269" s="17"/>
      <c r="J269" s="17"/>
      <c r="K269" s="17"/>
      <c r="L269" s="17"/>
      <c r="M269" s="17"/>
      <c r="N269" s="17"/>
      <c r="O269" s="17"/>
      <c r="P269" s="17"/>
      <c r="Q269" s="456" t="s">
        <v>222</v>
      </c>
      <c r="R269" s="456"/>
      <c r="S269" s="456"/>
      <c r="T269" s="510">
        <f>SUM(T268)</f>
        <v>0</v>
      </c>
      <c r="U269" s="511"/>
      <c r="V269" s="511"/>
      <c r="W269" s="511"/>
      <c r="X269" s="512"/>
      <c r="Y269" s="15"/>
    </row>
    <row r="270" spans="1:25" ht="15" thickBot="1" x14ac:dyDescent="0.25">
      <c r="A270" s="14"/>
      <c r="B270" s="13"/>
      <c r="C270" s="13"/>
      <c r="D270" s="13"/>
      <c r="E270" s="13"/>
      <c r="F270" s="13"/>
      <c r="G270" s="13"/>
      <c r="H270" s="13"/>
      <c r="I270" s="13"/>
      <c r="J270" s="13"/>
      <c r="K270" s="13"/>
      <c r="L270" s="13"/>
      <c r="M270" s="13"/>
      <c r="N270" s="13"/>
      <c r="O270" s="13"/>
      <c r="P270" s="13"/>
      <c r="Q270" s="13"/>
      <c r="R270" s="13"/>
      <c r="S270" s="13"/>
      <c r="T270" s="10"/>
      <c r="U270" s="10"/>
      <c r="V270" s="10"/>
      <c r="W270" s="10"/>
      <c r="X270" s="10"/>
      <c r="Y270" s="15"/>
    </row>
    <row r="271" spans="1:25" ht="14.25" customHeight="1" thickBot="1" x14ac:dyDescent="0.25">
      <c r="A271" s="14"/>
      <c r="B271" s="108" t="s">
        <v>221</v>
      </c>
      <c r="C271" s="13"/>
      <c r="D271" s="13"/>
      <c r="E271" s="13"/>
      <c r="F271" s="775" t="s">
        <v>420</v>
      </c>
      <c r="G271" s="776"/>
      <c r="H271" s="776"/>
      <c r="I271" s="776"/>
      <c r="J271" s="776"/>
      <c r="K271" s="776"/>
      <c r="L271" s="776"/>
      <c r="M271" s="776"/>
      <c r="N271" s="776"/>
      <c r="O271" s="776"/>
      <c r="P271" s="776"/>
      <c r="Q271" s="776"/>
      <c r="R271" s="776"/>
      <c r="S271" s="776"/>
      <c r="T271" s="777">
        <f>V246</f>
        <v>0</v>
      </c>
      <c r="U271" s="778"/>
      <c r="V271" s="778"/>
      <c r="W271" s="778"/>
      <c r="X271" s="779"/>
      <c r="Y271" s="15"/>
    </row>
    <row r="272" spans="1:25" ht="15" customHeight="1" x14ac:dyDescent="0.2">
      <c r="A272" s="14"/>
      <c r="B272" s="101" t="s">
        <v>218</v>
      </c>
      <c r="C272" s="10"/>
      <c r="D272" s="10"/>
      <c r="E272" s="10"/>
      <c r="F272" s="764" t="s">
        <v>220</v>
      </c>
      <c r="G272" s="765"/>
      <c r="H272" s="765"/>
      <c r="I272" s="766"/>
      <c r="J272" s="768" t="s">
        <v>488</v>
      </c>
      <c r="K272" s="769"/>
      <c r="L272" s="769"/>
      <c r="M272" s="770"/>
      <c r="N272" s="97"/>
      <c r="O272" s="764" t="s">
        <v>219</v>
      </c>
      <c r="P272" s="765"/>
      <c r="Q272" s="765"/>
      <c r="R272" s="766"/>
      <c r="S272" s="97"/>
      <c r="T272" s="771" t="s">
        <v>209</v>
      </c>
      <c r="U272" s="340"/>
      <c r="V272" s="340"/>
      <c r="W272" s="340"/>
      <c r="X272" s="534"/>
      <c r="Y272" s="15"/>
    </row>
    <row r="273" spans="1:26" ht="22.5" customHeight="1" thickBot="1" x14ac:dyDescent="0.25">
      <c r="A273" s="14"/>
      <c r="B273" s="101"/>
      <c r="C273" s="29"/>
      <c r="D273" s="10"/>
      <c r="E273" s="10"/>
      <c r="F273" s="474"/>
      <c r="G273" s="475"/>
      <c r="H273" s="475"/>
      <c r="I273" s="767"/>
      <c r="J273" s="768"/>
      <c r="K273" s="769"/>
      <c r="L273" s="769"/>
      <c r="M273" s="770"/>
      <c r="N273" s="116"/>
      <c r="O273" s="474"/>
      <c r="P273" s="475"/>
      <c r="Q273" s="475"/>
      <c r="R273" s="767"/>
      <c r="S273" s="97"/>
      <c r="T273" s="772"/>
      <c r="U273" s="773"/>
      <c r="V273" s="773"/>
      <c r="W273" s="773"/>
      <c r="X273" s="774"/>
      <c r="Y273" s="15"/>
    </row>
    <row r="274" spans="1:26" ht="17.25" customHeight="1" thickBot="1" x14ac:dyDescent="0.25">
      <c r="A274" s="14"/>
      <c r="B274" s="14"/>
      <c r="C274" s="10"/>
      <c r="D274" s="10"/>
      <c r="E274" s="10"/>
      <c r="F274" s="16"/>
      <c r="G274" s="490" t="s">
        <v>217</v>
      </c>
      <c r="H274" s="490"/>
      <c r="I274" s="490"/>
      <c r="J274" s="484">
        <v>0</v>
      </c>
      <c r="K274" s="485"/>
      <c r="L274" s="485"/>
      <c r="M274" s="486"/>
      <c r="N274" s="107" t="s">
        <v>180</v>
      </c>
      <c r="O274" s="342">
        <v>0</v>
      </c>
      <c r="P274" s="343"/>
      <c r="Q274" s="343"/>
      <c r="R274" s="344"/>
      <c r="S274" s="106" t="s">
        <v>179</v>
      </c>
      <c r="T274" s="491">
        <f>J274*O274</f>
        <v>0</v>
      </c>
      <c r="U274" s="492"/>
      <c r="V274" s="492"/>
      <c r="W274" s="492"/>
      <c r="X274" s="493"/>
      <c r="Y274" s="15"/>
    </row>
    <row r="275" spans="1:26" ht="17.25" customHeight="1" thickBot="1" x14ac:dyDescent="0.25">
      <c r="A275" s="14"/>
      <c r="B275" s="14"/>
      <c r="C275" s="10"/>
      <c r="D275" s="10"/>
      <c r="E275" s="10"/>
      <c r="F275" s="190"/>
      <c r="G275" s="490" t="s">
        <v>216</v>
      </c>
      <c r="H275" s="490"/>
      <c r="I275" s="490"/>
      <c r="J275" s="484">
        <v>0</v>
      </c>
      <c r="K275" s="485"/>
      <c r="L275" s="485"/>
      <c r="M275" s="486"/>
      <c r="N275" s="222" t="s">
        <v>180</v>
      </c>
      <c r="O275" s="343">
        <v>100</v>
      </c>
      <c r="P275" s="343"/>
      <c r="Q275" s="343"/>
      <c r="R275" s="344"/>
      <c r="S275" s="105" t="s">
        <v>179</v>
      </c>
      <c r="T275" s="491">
        <f>J275*O275</f>
        <v>0</v>
      </c>
      <c r="U275" s="492"/>
      <c r="V275" s="492"/>
      <c r="W275" s="492"/>
      <c r="X275" s="493"/>
      <c r="Y275" s="15"/>
    </row>
    <row r="276" spans="1:26" ht="17.25" customHeight="1" thickBot="1" x14ac:dyDescent="0.25">
      <c r="A276" s="14"/>
      <c r="B276" s="14"/>
      <c r="C276" s="10"/>
      <c r="D276" s="10"/>
      <c r="E276" s="10"/>
      <c r="F276" s="190"/>
      <c r="G276" s="490" t="s">
        <v>215</v>
      </c>
      <c r="H276" s="490"/>
      <c r="I276" s="490"/>
      <c r="J276" s="484">
        <v>0</v>
      </c>
      <c r="K276" s="485"/>
      <c r="L276" s="485"/>
      <c r="M276" s="486"/>
      <c r="N276" s="290" t="s">
        <v>180</v>
      </c>
      <c r="O276" s="342">
        <v>75</v>
      </c>
      <c r="P276" s="343"/>
      <c r="Q276" s="343"/>
      <c r="R276" s="344"/>
      <c r="S276" s="105" t="s">
        <v>179</v>
      </c>
      <c r="T276" s="491">
        <f>J276*O276</f>
        <v>0</v>
      </c>
      <c r="U276" s="492"/>
      <c r="V276" s="492"/>
      <c r="W276" s="492"/>
      <c r="X276" s="493"/>
      <c r="Y276" s="15"/>
    </row>
    <row r="277" spans="1:26" ht="17.25" customHeight="1" thickBot="1" x14ac:dyDescent="0.25">
      <c r="A277" s="14"/>
      <c r="B277" s="14"/>
      <c r="C277" s="10"/>
      <c r="D277" s="10"/>
      <c r="E277" s="10"/>
      <c r="F277" s="190"/>
      <c r="G277" s="490" t="s">
        <v>214</v>
      </c>
      <c r="H277" s="490"/>
      <c r="I277" s="490"/>
      <c r="J277" s="484">
        <v>0</v>
      </c>
      <c r="K277" s="485"/>
      <c r="L277" s="485"/>
      <c r="M277" s="486"/>
      <c r="N277" s="99" t="s">
        <v>180</v>
      </c>
      <c r="O277" s="478">
        <v>50</v>
      </c>
      <c r="P277" s="479"/>
      <c r="Q277" s="479"/>
      <c r="R277" s="480"/>
      <c r="S277" s="104" t="s">
        <v>179</v>
      </c>
      <c r="T277" s="513">
        <f>J277*O277</f>
        <v>0</v>
      </c>
      <c r="U277" s="514"/>
      <c r="V277" s="514"/>
      <c r="W277" s="514"/>
      <c r="X277" s="515"/>
      <c r="Y277" s="15"/>
    </row>
    <row r="278" spans="1:26" ht="18" customHeight="1" x14ac:dyDescent="0.2">
      <c r="A278" s="14"/>
      <c r="B278" s="16"/>
      <c r="C278" s="17"/>
      <c r="D278" s="17"/>
      <c r="E278" s="17"/>
      <c r="F278" s="103"/>
      <c r="G278" s="17"/>
      <c r="H278" s="17"/>
      <c r="I278" s="17"/>
      <c r="J278" s="17"/>
      <c r="K278" s="17"/>
      <c r="L278" s="17"/>
      <c r="M278" s="17"/>
      <c r="N278" s="17"/>
      <c r="O278" s="17"/>
      <c r="P278" s="17"/>
      <c r="Q278" s="456" t="s">
        <v>213</v>
      </c>
      <c r="R278" s="456"/>
      <c r="S278" s="457"/>
      <c r="T278" s="503">
        <f>SUM(T274:T277)</f>
        <v>0</v>
      </c>
      <c r="U278" s="504"/>
      <c r="V278" s="504"/>
      <c r="W278" s="504"/>
      <c r="X278" s="505"/>
      <c r="Y278" s="15"/>
    </row>
    <row r="279" spans="1:26" x14ac:dyDescent="0.2">
      <c r="A279" s="14"/>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5"/>
    </row>
    <row r="280" spans="1:26" x14ac:dyDescent="0.2">
      <c r="A280" s="14"/>
      <c r="B280" s="19"/>
      <c r="C280" s="13"/>
      <c r="D280" s="13"/>
      <c r="E280" s="13"/>
      <c r="F280" s="13"/>
      <c r="G280" s="13"/>
      <c r="H280" s="13"/>
      <c r="I280" s="13"/>
      <c r="J280" s="13"/>
      <c r="K280" s="13"/>
      <c r="L280" s="13"/>
      <c r="M280" s="13"/>
      <c r="N280" s="13"/>
      <c r="O280" s="13"/>
      <c r="P280" s="13"/>
      <c r="Q280" s="13"/>
      <c r="R280" s="13"/>
      <c r="S280" s="13"/>
      <c r="T280" s="10"/>
      <c r="U280" s="10"/>
      <c r="V280" s="10"/>
      <c r="W280" s="10"/>
      <c r="X280" s="102"/>
      <c r="Y280" s="15"/>
    </row>
    <row r="281" spans="1:26" x14ac:dyDescent="0.2">
      <c r="A281" s="14"/>
      <c r="B281" s="101" t="s">
        <v>212</v>
      </c>
      <c r="C281" s="10"/>
      <c r="D281" s="10"/>
      <c r="E281" s="10"/>
      <c r="F281" s="494" t="s">
        <v>211</v>
      </c>
      <c r="G281" s="495"/>
      <c r="H281" s="495"/>
      <c r="I281" s="495"/>
      <c r="J281" s="496"/>
      <c r="K281" s="452" t="s">
        <v>179</v>
      </c>
      <c r="L281" s="466">
        <f>IF(Q242&gt;0,Q242,0)</f>
        <v>0</v>
      </c>
      <c r="M281" s="467"/>
      <c r="N281" s="468"/>
      <c r="O281" s="451" t="s">
        <v>180</v>
      </c>
      <c r="P281" s="472" t="s">
        <v>210</v>
      </c>
      <c r="Q281" s="473"/>
      <c r="R281" s="473"/>
      <c r="S281" s="476" t="s">
        <v>179</v>
      </c>
      <c r="T281" s="478" t="s">
        <v>209</v>
      </c>
      <c r="U281" s="479"/>
      <c r="V281" s="479"/>
      <c r="W281" s="479"/>
      <c r="X281" s="480"/>
      <c r="Y281" s="15"/>
    </row>
    <row r="282" spans="1:26" x14ac:dyDescent="0.2">
      <c r="A282" s="14"/>
      <c r="B282" s="14"/>
      <c r="C282" s="10"/>
      <c r="D282" s="10"/>
      <c r="E282" s="10"/>
      <c r="F282" s="487" t="s">
        <v>208</v>
      </c>
      <c r="G282" s="488"/>
      <c r="H282" s="488"/>
      <c r="I282" s="488"/>
      <c r="J282" s="489"/>
      <c r="K282" s="451"/>
      <c r="L282" s="469"/>
      <c r="M282" s="470"/>
      <c r="N282" s="471"/>
      <c r="O282" s="451"/>
      <c r="P282" s="474"/>
      <c r="Q282" s="475"/>
      <c r="R282" s="475"/>
      <c r="S282" s="477"/>
      <c r="T282" s="481">
        <f>L281*50</f>
        <v>0</v>
      </c>
      <c r="U282" s="482"/>
      <c r="V282" s="482"/>
      <c r="W282" s="482"/>
      <c r="X282" s="483"/>
      <c r="Y282" s="15"/>
    </row>
    <row r="283" spans="1:26" x14ac:dyDescent="0.2">
      <c r="A283" s="14"/>
      <c r="B283" s="16"/>
      <c r="C283" s="17"/>
      <c r="D283" s="17"/>
      <c r="E283" s="17"/>
      <c r="F283" s="17"/>
      <c r="G283" s="17"/>
      <c r="H283" s="17"/>
      <c r="I283" s="17"/>
      <c r="J283" s="17"/>
      <c r="K283" s="17"/>
      <c r="L283" s="17"/>
      <c r="M283" s="17"/>
      <c r="N283" s="17"/>
      <c r="O283" s="17"/>
      <c r="P283" s="17"/>
      <c r="Q283" s="456" t="s">
        <v>207</v>
      </c>
      <c r="R283" s="456"/>
      <c r="S283" s="457"/>
      <c r="T283" s="458">
        <f>SUM(T282)</f>
        <v>0</v>
      </c>
      <c r="U283" s="459"/>
      <c r="V283" s="459"/>
      <c r="W283" s="459"/>
      <c r="X283" s="460"/>
      <c r="Y283" s="15"/>
    </row>
    <row r="284" spans="1:26" x14ac:dyDescent="0.2">
      <c r="A284" s="16"/>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8"/>
    </row>
    <row r="285" spans="1:26" x14ac:dyDescent="0.2">
      <c r="A285" s="12" t="s">
        <v>44</v>
      </c>
      <c r="B285" s="337" t="s">
        <v>431</v>
      </c>
      <c r="C285" s="337"/>
      <c r="D285" s="337"/>
      <c r="E285" s="337"/>
      <c r="F285" s="337"/>
      <c r="G285" s="337"/>
      <c r="H285" s="337"/>
      <c r="I285" s="337"/>
      <c r="J285" s="337"/>
      <c r="K285" s="337"/>
      <c r="L285" s="337"/>
      <c r="M285" s="337"/>
      <c r="N285" s="337"/>
      <c r="O285" s="337"/>
      <c r="P285" s="337"/>
      <c r="Q285" s="337"/>
      <c r="R285" s="337"/>
      <c r="S285" s="337"/>
      <c r="T285" s="337"/>
      <c r="U285" s="337"/>
      <c r="V285" s="337"/>
      <c r="W285" s="337"/>
      <c r="X285" s="337"/>
      <c r="Y285" s="338"/>
    </row>
    <row r="286" spans="1:26" ht="20.25" customHeight="1" x14ac:dyDescent="0.2">
      <c r="A286" s="19"/>
      <c r="B286" s="461" t="s">
        <v>206</v>
      </c>
      <c r="C286" s="461"/>
      <c r="D286" s="461"/>
      <c r="E286" s="461"/>
      <c r="F286" s="461"/>
      <c r="G286" s="461"/>
      <c r="H286" s="461"/>
      <c r="I286" s="461"/>
      <c r="J286" s="13"/>
      <c r="K286" s="13"/>
      <c r="L286" s="13"/>
      <c r="M286" s="13"/>
      <c r="N286" s="13"/>
      <c r="O286" s="13"/>
      <c r="P286" s="13"/>
      <c r="Q286" s="13"/>
      <c r="R286" s="13"/>
      <c r="S286" s="13"/>
      <c r="T286" s="13"/>
      <c r="U286" s="13"/>
      <c r="V286" s="90"/>
      <c r="W286" s="90"/>
      <c r="X286" s="90"/>
      <c r="Y286" s="91"/>
      <c r="Z286" s="1" t="s">
        <v>205</v>
      </c>
    </row>
    <row r="287" spans="1:26" ht="15.75" x14ac:dyDescent="0.25">
      <c r="A287" s="14"/>
      <c r="B287" s="10"/>
      <c r="C287" s="450" t="s">
        <v>201</v>
      </c>
      <c r="D287" s="452" t="s">
        <v>179</v>
      </c>
      <c r="E287" s="462">
        <f>T264</f>
        <v>0</v>
      </c>
      <c r="F287" s="462"/>
      <c r="G287" s="462"/>
      <c r="H287" s="462"/>
      <c r="I287" s="10" t="s">
        <v>204</v>
      </c>
      <c r="J287" s="464" t="s">
        <v>203</v>
      </c>
      <c r="K287" s="464"/>
      <c r="L287" s="462">
        <f>MAX(T269,T278,T283)</f>
        <v>0</v>
      </c>
      <c r="M287" s="462"/>
      <c r="N287" s="462"/>
      <c r="O287" s="462"/>
      <c r="P287" s="462"/>
      <c r="Q287" s="465" t="s">
        <v>202</v>
      </c>
      <c r="R287" s="465"/>
      <c r="S287" s="465"/>
      <c r="T287" s="465"/>
      <c r="U287" s="465"/>
      <c r="V287" s="4"/>
      <c r="W287" s="4"/>
      <c r="X287" s="4"/>
      <c r="Y287" s="11"/>
    </row>
    <row r="288" spans="1:26" x14ac:dyDescent="0.2">
      <c r="A288" s="14"/>
      <c r="B288" s="10"/>
      <c r="C288" s="450"/>
      <c r="D288" s="451"/>
      <c r="E288" s="340"/>
      <c r="F288" s="340"/>
      <c r="G288" s="340"/>
      <c r="H288" s="340"/>
      <c r="I288" s="10"/>
      <c r="J288" s="100"/>
      <c r="K288" s="100"/>
      <c r="L288" s="463"/>
      <c r="M288" s="463"/>
      <c r="N288" s="463"/>
      <c r="O288" s="463"/>
      <c r="P288" s="463"/>
      <c r="Q288" s="10"/>
      <c r="R288" s="10"/>
      <c r="S288" s="10"/>
      <c r="T288" s="10"/>
      <c r="U288" s="10"/>
      <c r="V288" s="4"/>
      <c r="W288" s="4"/>
      <c r="X288" s="4"/>
      <c r="Y288" s="11"/>
    </row>
    <row r="289" spans="1:25" x14ac:dyDescent="0.2">
      <c r="A289" s="14"/>
      <c r="B289" s="451"/>
      <c r="C289" s="450" t="s">
        <v>201</v>
      </c>
      <c r="D289" s="452" t="s">
        <v>179</v>
      </c>
      <c r="E289" s="453">
        <f>E287+L287</f>
        <v>0</v>
      </c>
      <c r="F289" s="453"/>
      <c r="G289" s="453"/>
      <c r="H289" s="453"/>
      <c r="I289" s="455" t="s">
        <v>200</v>
      </c>
      <c r="J289" s="455"/>
      <c r="K289" s="455"/>
      <c r="L289" s="10"/>
      <c r="M289" s="10"/>
      <c r="N289" s="10"/>
      <c r="O289" s="10"/>
      <c r="P289" s="10"/>
      <c r="Q289" s="10"/>
      <c r="R289" s="10"/>
      <c r="S289" s="10"/>
      <c r="T289" s="10"/>
      <c r="U289" s="10"/>
      <c r="V289" s="4"/>
      <c r="W289" s="4"/>
      <c r="X289" s="4"/>
      <c r="Y289" s="11"/>
    </row>
    <row r="290" spans="1:25" x14ac:dyDescent="0.2">
      <c r="A290" s="14"/>
      <c r="B290" s="451"/>
      <c r="C290" s="450"/>
      <c r="D290" s="451"/>
      <c r="E290" s="454"/>
      <c r="F290" s="454"/>
      <c r="G290" s="454"/>
      <c r="H290" s="454"/>
      <c r="I290" s="455"/>
      <c r="J290" s="455"/>
      <c r="K290" s="455"/>
      <c r="L290" s="10"/>
      <c r="M290" s="10"/>
      <c r="N290" s="10"/>
      <c r="O290" s="10"/>
      <c r="P290" s="10"/>
      <c r="Q290" s="10"/>
      <c r="R290" s="10"/>
      <c r="S290" s="10"/>
      <c r="T290" s="10"/>
      <c r="U290" s="10"/>
      <c r="V290" s="4"/>
      <c r="W290" s="4"/>
      <c r="X290" s="4"/>
      <c r="Y290" s="11"/>
    </row>
    <row r="291" spans="1:25" x14ac:dyDescent="0.2">
      <c r="A291" s="16"/>
      <c r="B291" s="17"/>
      <c r="C291" s="17"/>
      <c r="D291" s="17"/>
      <c r="E291" s="17"/>
      <c r="F291" s="17"/>
      <c r="G291" s="17"/>
      <c r="H291" s="17"/>
      <c r="I291" s="17"/>
      <c r="J291" s="17"/>
      <c r="K291" s="17"/>
      <c r="L291" s="17"/>
      <c r="M291" s="17"/>
      <c r="N291" s="17"/>
      <c r="O291" s="17"/>
      <c r="P291" s="17"/>
      <c r="Q291" s="17"/>
      <c r="R291" s="17"/>
      <c r="S291" s="17"/>
      <c r="T291" s="17"/>
      <c r="U291" s="17"/>
      <c r="V291" s="5"/>
      <c r="W291" s="5"/>
      <c r="X291" s="5"/>
      <c r="Y291" s="6"/>
    </row>
    <row r="292" spans="1:25" x14ac:dyDescent="0.2">
      <c r="A292" s="12" t="s">
        <v>51</v>
      </c>
      <c r="B292" s="446" t="s">
        <v>247</v>
      </c>
      <c r="C292" s="446"/>
      <c r="D292" s="446"/>
      <c r="E292" s="446"/>
      <c r="F292" s="446"/>
      <c r="G292" s="446"/>
      <c r="H292" s="446"/>
      <c r="I292" s="446"/>
      <c r="J292" s="446"/>
      <c r="K292" s="446"/>
      <c r="L292" s="446"/>
      <c r="M292" s="446"/>
      <c r="N292" s="446"/>
      <c r="O292" s="171"/>
      <c r="P292" s="172" t="s">
        <v>246</v>
      </c>
      <c r="Q292" s="173"/>
      <c r="R292" s="172" t="s">
        <v>245</v>
      </c>
      <c r="S292" s="174"/>
      <c r="T292" s="173"/>
      <c r="U292" s="172" t="s">
        <v>127</v>
      </c>
      <c r="V292" s="175"/>
      <c r="W292" s="172"/>
      <c r="X292" s="21"/>
      <c r="Y292" s="85"/>
    </row>
    <row r="293" spans="1:25" ht="15" thickBot="1" x14ac:dyDescent="0.25">
      <c r="A293" s="9"/>
      <c r="B293" s="90"/>
      <c r="C293" s="90"/>
      <c r="D293" s="90"/>
      <c r="E293" s="90"/>
      <c r="F293" s="90"/>
      <c r="G293" s="90"/>
      <c r="H293" s="90"/>
      <c r="I293" s="90"/>
      <c r="J293" s="90"/>
      <c r="K293" s="90"/>
      <c r="L293" s="90"/>
      <c r="M293" s="90"/>
      <c r="N293" s="90"/>
      <c r="O293" s="90"/>
      <c r="P293" s="90"/>
      <c r="Q293" s="339" t="s">
        <v>244</v>
      </c>
      <c r="R293" s="339"/>
      <c r="S293" s="339"/>
      <c r="T293" s="339"/>
      <c r="U293" s="339"/>
      <c r="V293" s="339"/>
      <c r="W293" s="339"/>
      <c r="X293" s="339"/>
      <c r="Y293" s="91"/>
    </row>
    <row r="294" spans="1:25" ht="15.75" thickBot="1" x14ac:dyDescent="0.3">
      <c r="A294" s="138"/>
      <c r="B294" s="231" t="s">
        <v>429</v>
      </c>
      <c r="C294" s="231"/>
      <c r="D294" s="231"/>
      <c r="E294" s="231"/>
      <c r="F294" s="232"/>
      <c r="G294" s="233">
        <v>0</v>
      </c>
      <c r="H294" s="131"/>
      <c r="I294" s="131"/>
      <c r="J294" s="131"/>
      <c r="K294" s="131"/>
      <c r="L294" s="131"/>
      <c r="M294" s="131"/>
      <c r="N294" s="131"/>
      <c r="O294" s="131"/>
      <c r="P294" s="131"/>
      <c r="Q294" s="448" t="s">
        <v>243</v>
      </c>
      <c r="R294" s="448"/>
      <c r="S294" s="448"/>
      <c r="T294" s="448"/>
      <c r="U294" s="447" t="s">
        <v>242</v>
      </c>
      <c r="V294" s="447"/>
      <c r="W294" s="447"/>
      <c r="X294" s="447"/>
      <c r="Y294" s="11"/>
    </row>
    <row r="295" spans="1:25" ht="18" customHeight="1" thickBot="1" x14ac:dyDescent="0.25">
      <c r="A295" s="138"/>
      <c r="B295" s="133">
        <v>1</v>
      </c>
      <c r="C295" s="131" t="s">
        <v>241</v>
      </c>
      <c r="D295" s="131"/>
      <c r="E295" s="131"/>
      <c r="F295" s="131"/>
      <c r="G295" s="131"/>
      <c r="H295" s="131"/>
      <c r="I295" s="131"/>
      <c r="J295" s="133">
        <v>2</v>
      </c>
      <c r="K295" s="133" t="s">
        <v>180</v>
      </c>
      <c r="L295" s="133" t="s">
        <v>205</v>
      </c>
      <c r="M295" s="131" t="s">
        <v>430</v>
      </c>
      <c r="N295" s="131"/>
      <c r="O295" s="131"/>
      <c r="P295" s="131"/>
      <c r="Q295" s="449">
        <f>IF(G294=1,2*E289,0)</f>
        <v>0</v>
      </c>
      <c r="R295" s="449"/>
      <c r="S295" s="449"/>
      <c r="T295" s="449"/>
      <c r="U295" s="443"/>
      <c r="V295" s="444"/>
      <c r="W295" s="444"/>
      <c r="X295" s="445"/>
      <c r="Y295" s="11"/>
    </row>
    <row r="296" spans="1:25" ht="18" customHeight="1" thickBot="1" x14ac:dyDescent="0.25">
      <c r="A296" s="138"/>
      <c r="B296" s="133">
        <v>2</v>
      </c>
      <c r="C296" s="131" t="s">
        <v>240</v>
      </c>
      <c r="D296" s="131"/>
      <c r="E296" s="131"/>
      <c r="F296" s="131"/>
      <c r="G296" s="131"/>
      <c r="H296" s="131"/>
      <c r="I296" s="131"/>
      <c r="J296" s="133">
        <v>3</v>
      </c>
      <c r="K296" s="133" t="s">
        <v>180</v>
      </c>
      <c r="L296" s="133" t="s">
        <v>205</v>
      </c>
      <c r="M296" s="131" t="s">
        <v>430</v>
      </c>
      <c r="N296" s="131"/>
      <c r="O296" s="131"/>
      <c r="P296" s="131"/>
      <c r="Q296" s="442">
        <f>IF(G294=2,E289*3,0)</f>
        <v>0</v>
      </c>
      <c r="R296" s="442"/>
      <c r="S296" s="442"/>
      <c r="T296" s="442"/>
      <c r="U296" s="443"/>
      <c r="V296" s="444"/>
      <c r="W296" s="444"/>
      <c r="X296" s="445"/>
      <c r="Y296" s="11"/>
    </row>
    <row r="297" spans="1:25" x14ac:dyDescent="0.2">
      <c r="A297" s="138"/>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1"/>
    </row>
    <row r="298" spans="1:25" x14ac:dyDescent="0.2">
      <c r="A298" s="138"/>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25"/>
    </row>
    <row r="299" spans="1:25" x14ac:dyDescent="0.2">
      <c r="A299" s="122"/>
      <c r="B299" s="3"/>
      <c r="C299" s="3"/>
      <c r="D299" s="3"/>
      <c r="E299" s="3"/>
      <c r="F299" s="3"/>
      <c r="G299" s="3"/>
      <c r="H299" s="3"/>
      <c r="I299" s="3"/>
      <c r="J299" s="3"/>
      <c r="K299" s="3"/>
      <c r="L299" s="3"/>
      <c r="M299" s="3"/>
      <c r="N299" s="3"/>
      <c r="O299" s="3"/>
      <c r="P299" s="3"/>
      <c r="Q299" s="3"/>
      <c r="R299" s="3"/>
      <c r="S299" s="3"/>
      <c r="T299" s="3"/>
      <c r="U299" s="3"/>
      <c r="V299" s="3"/>
      <c r="W299" s="3"/>
      <c r="X299" s="3"/>
      <c r="Y299" s="25"/>
    </row>
    <row r="300" spans="1:25" x14ac:dyDescent="0.2">
      <c r="A300" s="147"/>
      <c r="B300" s="148"/>
      <c r="C300" s="148"/>
      <c r="D300" s="148"/>
      <c r="E300" s="148"/>
      <c r="F300" s="148"/>
      <c r="G300" s="148"/>
      <c r="H300" s="148"/>
      <c r="I300" s="148"/>
      <c r="J300" s="148"/>
      <c r="K300" s="148"/>
      <c r="L300" s="148"/>
      <c r="M300" s="148"/>
      <c r="N300" s="148"/>
      <c r="O300" s="148"/>
      <c r="P300" s="148"/>
      <c r="Q300" s="148"/>
      <c r="R300" s="148"/>
      <c r="S300" s="148"/>
      <c r="T300" s="148"/>
      <c r="U300" s="148"/>
      <c r="V300" s="148"/>
      <c r="W300" s="148"/>
      <c r="X300" s="148"/>
      <c r="Y300" s="149"/>
    </row>
    <row r="301" spans="1:25" ht="18" x14ac:dyDescent="0.25">
      <c r="A301" s="3"/>
      <c r="B301" s="3"/>
      <c r="C301" s="3"/>
      <c r="D301" s="3"/>
      <c r="E301" s="3"/>
      <c r="F301" s="313" t="s">
        <v>425</v>
      </c>
      <c r="G301" s="313"/>
      <c r="H301" s="313"/>
      <c r="I301" s="313"/>
      <c r="J301" s="313"/>
      <c r="K301" s="313"/>
      <c r="L301" s="313"/>
      <c r="M301" s="313"/>
      <c r="N301" s="313"/>
      <c r="O301" s="313"/>
      <c r="P301" s="313"/>
      <c r="Q301" s="313"/>
      <c r="R301" s="313"/>
      <c r="S301" s="313"/>
      <c r="T301" s="313"/>
      <c r="U301" s="313"/>
      <c r="V301" s="313"/>
      <c r="W301" s="313"/>
      <c r="X301" s="313"/>
      <c r="Y301" s="313"/>
    </row>
    <row r="302" spans="1:25"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spans="1:25" x14ac:dyDescent="0.2">
      <c r="A303" s="12" t="s">
        <v>53</v>
      </c>
      <c r="B303" s="337" t="s">
        <v>305</v>
      </c>
      <c r="C303" s="337"/>
      <c r="D303" s="337"/>
      <c r="E303" s="337"/>
      <c r="F303" s="337"/>
      <c r="G303" s="337"/>
      <c r="H303" s="337"/>
      <c r="I303" s="337"/>
      <c r="J303" s="337"/>
      <c r="K303" s="337"/>
      <c r="L303" s="337"/>
      <c r="M303" s="337"/>
      <c r="N303" s="337"/>
      <c r="O303" s="337"/>
      <c r="P303" s="337"/>
      <c r="Q303" s="337"/>
      <c r="R303" s="337"/>
      <c r="S303" s="337"/>
      <c r="T303" s="337"/>
      <c r="U303" s="337"/>
      <c r="V303" s="337"/>
      <c r="W303" s="337"/>
      <c r="X303" s="337"/>
      <c r="Y303" s="338"/>
    </row>
    <row r="304" spans="1:25" x14ac:dyDescent="0.2">
      <c r="A304" s="127"/>
      <c r="B304" s="126"/>
      <c r="C304" s="126"/>
      <c r="D304" s="126"/>
      <c r="E304" s="126"/>
      <c r="F304" s="126"/>
      <c r="G304" s="126"/>
      <c r="H304" s="126"/>
      <c r="I304" s="126"/>
      <c r="J304" s="126"/>
      <c r="K304" s="126"/>
      <c r="L304" s="126"/>
      <c r="M304" s="126"/>
      <c r="N304" s="126"/>
      <c r="O304" s="126"/>
      <c r="P304" s="126"/>
      <c r="Q304" s="126"/>
      <c r="R304" s="126"/>
      <c r="S304" s="126"/>
      <c r="T304" s="126"/>
      <c r="U304" s="126"/>
      <c r="V304" s="126"/>
      <c r="W304" s="126"/>
      <c r="X304" s="126"/>
      <c r="Y304" s="125"/>
    </row>
    <row r="305" spans="1:25" ht="15" thickBot="1" x14ac:dyDescent="0.25">
      <c r="A305" s="7"/>
      <c r="B305" s="391" t="s">
        <v>304</v>
      </c>
      <c r="C305" s="352"/>
      <c r="D305" s="352"/>
      <c r="E305" s="352"/>
      <c r="F305" s="352"/>
      <c r="G305" s="350"/>
      <c r="H305" s="350"/>
      <c r="I305" s="351"/>
      <c r="J305" s="391" t="s">
        <v>303</v>
      </c>
      <c r="K305" s="352"/>
      <c r="L305" s="352"/>
      <c r="M305" s="352"/>
      <c r="N305" s="352"/>
      <c r="O305" s="350"/>
      <c r="P305" s="350"/>
      <c r="Q305" s="351"/>
      <c r="R305" s="427" t="s">
        <v>302</v>
      </c>
      <c r="S305" s="427"/>
      <c r="T305" s="427"/>
      <c r="U305" s="427"/>
      <c r="V305" s="427"/>
      <c r="W305" s="427"/>
      <c r="X305" s="427"/>
      <c r="Y305" s="11"/>
    </row>
    <row r="306" spans="1:25" ht="15" thickBot="1" x14ac:dyDescent="0.25">
      <c r="A306" s="7"/>
      <c r="B306" s="161" t="s">
        <v>301</v>
      </c>
      <c r="C306" s="428"/>
      <c r="D306" s="429"/>
      <c r="E306" s="429"/>
      <c r="F306" s="430"/>
      <c r="G306" s="10" t="s">
        <v>300</v>
      </c>
      <c r="H306" s="10"/>
      <c r="I306" s="10"/>
      <c r="J306" s="160" t="s">
        <v>301</v>
      </c>
      <c r="K306" s="428"/>
      <c r="L306" s="429"/>
      <c r="M306" s="429"/>
      <c r="N306" s="430"/>
      <c r="O306" s="13" t="s">
        <v>300</v>
      </c>
      <c r="P306" s="13"/>
      <c r="Q306" s="20"/>
      <c r="R306" s="33"/>
      <c r="S306" s="10" t="s">
        <v>299</v>
      </c>
      <c r="T306" s="10"/>
      <c r="U306" s="10"/>
      <c r="V306" s="10"/>
      <c r="W306" s="10"/>
      <c r="X306" s="15"/>
      <c r="Y306" s="11"/>
    </row>
    <row r="307" spans="1:25" ht="11.25" customHeight="1" x14ac:dyDescent="0.2">
      <c r="A307" s="7"/>
      <c r="B307" s="14"/>
      <c r="C307" s="10"/>
      <c r="D307" s="10"/>
      <c r="E307" s="10"/>
      <c r="F307" s="10"/>
      <c r="G307" s="10"/>
      <c r="H307" s="10"/>
      <c r="I307" s="10"/>
      <c r="J307" s="14"/>
      <c r="K307" s="10"/>
      <c r="L307" s="10"/>
      <c r="M307" s="10"/>
      <c r="N307" s="10"/>
      <c r="O307" s="10"/>
      <c r="P307" s="10"/>
      <c r="Q307" s="15"/>
      <c r="R307" s="10"/>
      <c r="S307" s="10"/>
      <c r="T307" s="10"/>
      <c r="U307" s="10"/>
      <c r="V307" s="10"/>
      <c r="W307" s="10"/>
      <c r="X307" s="15"/>
      <c r="Y307" s="11"/>
    </row>
    <row r="308" spans="1:25" ht="13.5" customHeight="1" x14ac:dyDescent="0.2">
      <c r="A308" s="7"/>
      <c r="B308" s="436" t="s">
        <v>298</v>
      </c>
      <c r="C308" s="437"/>
      <c r="D308" s="33"/>
      <c r="E308" s="10" t="s">
        <v>297</v>
      </c>
      <c r="F308" s="33"/>
      <c r="G308" s="10" t="s">
        <v>296</v>
      </c>
      <c r="H308" s="10"/>
      <c r="I308" s="10"/>
      <c r="J308" s="436" t="s">
        <v>298</v>
      </c>
      <c r="K308" s="437"/>
      <c r="L308" s="33"/>
      <c r="M308" s="10" t="s">
        <v>297</v>
      </c>
      <c r="N308" s="33"/>
      <c r="O308" s="10" t="s">
        <v>296</v>
      </c>
      <c r="P308" s="10"/>
      <c r="Q308" s="15"/>
      <c r="R308" s="33"/>
      <c r="S308" s="10" t="s">
        <v>295</v>
      </c>
      <c r="T308" s="10"/>
      <c r="U308" s="10"/>
      <c r="V308" s="10"/>
      <c r="W308" s="10"/>
      <c r="X308" s="15"/>
      <c r="Y308" s="11"/>
    </row>
    <row r="309" spans="1:25" ht="6" customHeight="1" x14ac:dyDescent="0.2">
      <c r="A309" s="7"/>
      <c r="B309" s="191"/>
      <c r="C309" s="159"/>
      <c r="D309" s="17"/>
      <c r="E309" s="17"/>
      <c r="F309" s="17"/>
      <c r="G309" s="17"/>
      <c r="H309" s="17"/>
      <c r="I309" s="17"/>
      <c r="J309" s="159"/>
      <c r="K309" s="159"/>
      <c r="L309" s="17"/>
      <c r="M309" s="17"/>
      <c r="N309" s="17"/>
      <c r="O309" s="17"/>
      <c r="P309" s="17"/>
      <c r="Q309" s="17"/>
      <c r="R309" s="17"/>
      <c r="S309" s="17"/>
      <c r="T309" s="17"/>
      <c r="U309" s="17"/>
      <c r="V309" s="17"/>
      <c r="W309" s="17"/>
      <c r="X309" s="18"/>
      <c r="Y309" s="11"/>
    </row>
    <row r="310" spans="1:25" x14ac:dyDescent="0.2">
      <c r="A310" s="7"/>
      <c r="B310" s="4"/>
      <c r="C310" s="4"/>
      <c r="D310" s="4"/>
      <c r="E310" s="4"/>
      <c r="F310" s="4"/>
      <c r="G310" s="4"/>
      <c r="H310" s="4"/>
      <c r="I310" s="4"/>
      <c r="J310" s="4"/>
      <c r="K310" s="4"/>
      <c r="L310" s="4"/>
      <c r="M310" s="4"/>
      <c r="N310" s="4"/>
      <c r="O310" s="4"/>
      <c r="P310" s="4"/>
      <c r="Q310" s="4"/>
      <c r="R310" s="4"/>
      <c r="S310" s="4"/>
      <c r="T310" s="4"/>
      <c r="U310" s="4"/>
      <c r="V310" s="4"/>
      <c r="W310" s="4"/>
      <c r="X310" s="4"/>
      <c r="Y310" s="11"/>
    </row>
    <row r="311" spans="1:25" ht="21" customHeight="1" x14ac:dyDescent="0.2">
      <c r="A311" s="438" t="s">
        <v>294</v>
      </c>
      <c r="B311" s="439"/>
      <c r="C311" s="440" t="s">
        <v>293</v>
      </c>
      <c r="D311" s="440"/>
      <c r="E311" s="440"/>
      <c r="F311" s="440"/>
      <c r="G311" s="440"/>
      <c r="H311" s="440"/>
      <c r="I311" s="440"/>
      <c r="J311" s="440"/>
      <c r="K311" s="440"/>
      <c r="L311" s="440"/>
      <c r="M311" s="440"/>
      <c r="N311" s="440"/>
      <c r="O311" s="440"/>
      <c r="P311" s="440"/>
      <c r="Q311" s="440"/>
      <c r="R311" s="440"/>
      <c r="S311" s="440"/>
      <c r="T311" s="440"/>
      <c r="U311" s="440"/>
      <c r="V311" s="440"/>
      <c r="W311" s="440"/>
      <c r="X311" s="440"/>
      <c r="Y311" s="11"/>
    </row>
    <row r="312" spans="1:25" x14ac:dyDescent="0.2">
      <c r="A312" s="8"/>
      <c r="B312" s="5"/>
      <c r="C312" s="5"/>
      <c r="D312" s="5"/>
      <c r="E312" s="5"/>
      <c r="F312" s="5"/>
      <c r="G312" s="5"/>
      <c r="H312" s="5"/>
      <c r="I312" s="5"/>
      <c r="J312" s="5"/>
      <c r="K312" s="5"/>
      <c r="L312" s="5"/>
      <c r="M312" s="5"/>
      <c r="N312" s="5"/>
      <c r="O312" s="5"/>
      <c r="P312" s="5"/>
      <c r="Q312" s="5"/>
      <c r="R312" s="5"/>
      <c r="S312" s="5"/>
      <c r="T312" s="5"/>
      <c r="U312" s="5"/>
      <c r="V312" s="5"/>
      <c r="W312" s="5"/>
      <c r="X312" s="5"/>
      <c r="Y312" s="6"/>
    </row>
    <row r="313" spans="1:25" ht="19.5" customHeight="1" x14ac:dyDescent="0.2">
      <c r="A313" s="12" t="s">
        <v>59</v>
      </c>
      <c r="B313" s="337" t="s">
        <v>292</v>
      </c>
      <c r="C313" s="337"/>
      <c r="D313" s="337"/>
      <c r="E313" s="337"/>
      <c r="F313" s="337"/>
      <c r="G313" s="337"/>
      <c r="H313" s="337"/>
      <c r="I313" s="337"/>
      <c r="J313" s="337"/>
      <c r="K313" s="337"/>
      <c r="L313" s="337"/>
      <c r="M313" s="337"/>
      <c r="N313" s="337"/>
      <c r="O313" s="337"/>
      <c r="P313" s="337"/>
      <c r="Q313" s="337"/>
      <c r="R313" s="337"/>
      <c r="S313" s="337"/>
      <c r="T313" s="337"/>
      <c r="U313" s="337"/>
      <c r="V313" s="337"/>
      <c r="W313" s="337"/>
      <c r="X313" s="337"/>
      <c r="Y313" s="338"/>
    </row>
    <row r="314" spans="1:25" x14ac:dyDescent="0.2">
      <c r="A314" s="7"/>
      <c r="B314" s="117"/>
      <c r="C314" s="441" t="s">
        <v>291</v>
      </c>
      <c r="D314" s="441"/>
      <c r="E314" s="441"/>
      <c r="F314" s="441"/>
      <c r="G314" s="441"/>
      <c r="H314" s="441"/>
      <c r="I314" s="441"/>
      <c r="J314" s="117"/>
      <c r="K314" s="441" t="s">
        <v>290</v>
      </c>
      <c r="L314" s="441"/>
      <c r="M314" s="441"/>
      <c r="N314" s="441"/>
      <c r="O314" s="441"/>
      <c r="P314" s="117"/>
      <c r="Q314" s="441" t="s">
        <v>289</v>
      </c>
      <c r="R314" s="441"/>
      <c r="S314" s="441"/>
      <c r="T314" s="441"/>
      <c r="U314" s="441"/>
      <c r="V314" s="441"/>
      <c r="W314" s="4"/>
      <c r="X314" s="4"/>
      <c r="Y314" s="11"/>
    </row>
    <row r="315" spans="1:25" x14ac:dyDescent="0.2">
      <c r="A315" s="7"/>
      <c r="B315" s="4"/>
      <c r="C315" s="4"/>
      <c r="D315" s="4"/>
      <c r="E315" s="4"/>
      <c r="F315" s="4"/>
      <c r="G315" s="4"/>
      <c r="H315" s="4"/>
      <c r="I315" s="4"/>
      <c r="J315" s="4"/>
      <c r="K315" s="4"/>
      <c r="L315" s="4"/>
      <c r="M315" s="4"/>
      <c r="N315" s="4"/>
      <c r="O315" s="4"/>
      <c r="P315" s="4"/>
      <c r="Q315" s="4"/>
      <c r="R315" s="4"/>
      <c r="S315" s="4"/>
      <c r="T315" s="4"/>
      <c r="U315" s="4"/>
      <c r="V315" s="4"/>
      <c r="W315" s="4"/>
      <c r="X315" s="4"/>
      <c r="Y315" s="11"/>
    </row>
    <row r="316" spans="1:25" x14ac:dyDescent="0.2">
      <c r="A316" s="7"/>
      <c r="B316" s="434" t="s">
        <v>288</v>
      </c>
      <c r="C316" s="434"/>
      <c r="D316" s="434"/>
      <c r="E316" s="434"/>
      <c r="F316" s="434"/>
      <c r="G316" s="434"/>
      <c r="H316" s="434"/>
      <c r="I316" s="434"/>
      <c r="J316" s="434"/>
      <c r="K316" s="434"/>
      <c r="L316" s="434"/>
      <c r="M316" s="3"/>
      <c r="N316" s="431" t="s">
        <v>287</v>
      </c>
      <c r="O316" s="432"/>
      <c r="P316" s="432"/>
      <c r="Q316" s="432"/>
      <c r="R316" s="432"/>
      <c r="S316" s="432"/>
      <c r="T316" s="432"/>
      <c r="U316" s="432"/>
      <c r="V316" s="432"/>
      <c r="W316" s="432"/>
      <c r="X316" s="433"/>
      <c r="Y316" s="11"/>
    </row>
    <row r="317" spans="1:25" ht="21" customHeight="1" x14ac:dyDescent="0.2">
      <c r="A317" s="7"/>
      <c r="B317" s="435" t="s">
        <v>285</v>
      </c>
      <c r="C317" s="434"/>
      <c r="D317" s="434"/>
      <c r="E317" s="435" t="s">
        <v>286</v>
      </c>
      <c r="F317" s="434"/>
      <c r="G317" s="434"/>
      <c r="H317" s="434" t="s">
        <v>283</v>
      </c>
      <c r="I317" s="434"/>
      <c r="J317" s="434"/>
      <c r="K317" s="434"/>
      <c r="L317" s="434"/>
      <c r="M317" s="124"/>
      <c r="N317" s="435" t="s">
        <v>285</v>
      </c>
      <c r="O317" s="434"/>
      <c r="P317" s="434"/>
      <c r="Q317" s="435" t="s">
        <v>284</v>
      </c>
      <c r="R317" s="434"/>
      <c r="S317" s="434"/>
      <c r="T317" s="434" t="s">
        <v>283</v>
      </c>
      <c r="U317" s="434"/>
      <c r="V317" s="434"/>
      <c r="W317" s="434"/>
      <c r="X317" s="434"/>
      <c r="Y317" s="11"/>
    </row>
    <row r="318" spans="1:25" x14ac:dyDescent="0.2">
      <c r="A318" s="7"/>
      <c r="B318" s="424" t="s">
        <v>281</v>
      </c>
      <c r="C318" s="424"/>
      <c r="D318" s="424"/>
      <c r="E318" s="424" t="s">
        <v>282</v>
      </c>
      <c r="F318" s="424"/>
      <c r="G318" s="424"/>
      <c r="H318" s="421"/>
      <c r="I318" s="421"/>
      <c r="J318" s="421"/>
      <c r="K318" s="421"/>
      <c r="L318" s="421"/>
      <c r="M318" s="4"/>
      <c r="N318" s="420" t="s">
        <v>281</v>
      </c>
      <c r="O318" s="420"/>
      <c r="P318" s="420"/>
      <c r="Q318" s="420" t="s">
        <v>280</v>
      </c>
      <c r="R318" s="420"/>
      <c r="S318" s="420"/>
      <c r="T318" s="421"/>
      <c r="U318" s="421"/>
      <c r="V318" s="421"/>
      <c r="W318" s="421"/>
      <c r="X318" s="421"/>
      <c r="Y318" s="11"/>
    </row>
    <row r="319" spans="1:25" x14ac:dyDescent="0.2">
      <c r="A319" s="7"/>
      <c r="B319" s="422"/>
      <c r="C319" s="422"/>
      <c r="D319" s="422"/>
      <c r="E319" s="422"/>
      <c r="F319" s="422"/>
      <c r="G319" s="422"/>
      <c r="H319" s="423"/>
      <c r="I319" s="423"/>
      <c r="J319" s="423"/>
      <c r="K319" s="423"/>
      <c r="L319" s="423"/>
      <c r="M319" s="4"/>
      <c r="N319" s="422"/>
      <c r="O319" s="422"/>
      <c r="P319" s="422"/>
      <c r="Q319" s="422"/>
      <c r="R319" s="422"/>
      <c r="S319" s="422"/>
      <c r="T319" s="423"/>
      <c r="U319" s="423"/>
      <c r="V319" s="423"/>
      <c r="W319" s="423"/>
      <c r="X319" s="423"/>
      <c r="Y319" s="11"/>
    </row>
    <row r="320" spans="1:25" x14ac:dyDescent="0.2">
      <c r="A320" s="7"/>
      <c r="B320" s="422"/>
      <c r="C320" s="422"/>
      <c r="D320" s="422"/>
      <c r="E320" s="422"/>
      <c r="F320" s="422"/>
      <c r="G320" s="422"/>
      <c r="H320" s="423"/>
      <c r="I320" s="423"/>
      <c r="J320" s="423"/>
      <c r="K320" s="423"/>
      <c r="L320" s="423"/>
      <c r="M320" s="4"/>
      <c r="N320" s="422"/>
      <c r="O320" s="422"/>
      <c r="P320" s="422"/>
      <c r="Q320" s="422"/>
      <c r="R320" s="422"/>
      <c r="S320" s="422"/>
      <c r="T320" s="423"/>
      <c r="U320" s="423"/>
      <c r="V320" s="423"/>
      <c r="W320" s="423"/>
      <c r="X320" s="423"/>
      <c r="Y320" s="11"/>
    </row>
    <row r="321" spans="1:25" x14ac:dyDescent="0.2">
      <c r="A321" s="7"/>
      <c r="B321" s="425"/>
      <c r="C321" s="425"/>
      <c r="D321" s="425"/>
      <c r="E321" s="425"/>
      <c r="F321" s="425"/>
      <c r="G321" s="425"/>
      <c r="H321" s="426"/>
      <c r="I321" s="426"/>
      <c r="J321" s="426"/>
      <c r="K321" s="426"/>
      <c r="L321" s="426"/>
      <c r="M321" s="4"/>
      <c r="N321" s="425"/>
      <c r="O321" s="425"/>
      <c r="P321" s="425"/>
      <c r="Q321" s="425"/>
      <c r="R321" s="425"/>
      <c r="S321" s="425"/>
      <c r="T321" s="426"/>
      <c r="U321" s="426"/>
      <c r="V321" s="426"/>
      <c r="W321" s="426"/>
      <c r="X321" s="426"/>
      <c r="Y321" s="11"/>
    </row>
    <row r="322" spans="1:25" x14ac:dyDescent="0.2">
      <c r="A322" s="7"/>
      <c r="B322" s="425"/>
      <c r="C322" s="425"/>
      <c r="D322" s="425"/>
      <c r="E322" s="425"/>
      <c r="F322" s="425"/>
      <c r="G322" s="425"/>
      <c r="H322" s="426"/>
      <c r="I322" s="426"/>
      <c r="J322" s="426"/>
      <c r="K322" s="426"/>
      <c r="L322" s="426"/>
      <c r="M322" s="4"/>
      <c r="N322" s="425"/>
      <c r="O322" s="425"/>
      <c r="P322" s="425"/>
      <c r="Q322" s="425"/>
      <c r="R322" s="425"/>
      <c r="S322" s="425"/>
      <c r="T322" s="426"/>
      <c r="U322" s="426"/>
      <c r="V322" s="426"/>
      <c r="W322" s="426"/>
      <c r="X322" s="426"/>
      <c r="Y322" s="11"/>
    </row>
    <row r="323" spans="1:25" x14ac:dyDescent="0.2">
      <c r="A323" s="7"/>
      <c r="B323" s="123"/>
      <c r="C323" s="123"/>
      <c r="D323" s="123"/>
      <c r="E323" s="123"/>
      <c r="F323" s="123"/>
      <c r="G323" s="123"/>
      <c r="H323" s="123"/>
      <c r="I323" s="123"/>
      <c r="J323" s="123"/>
      <c r="K323" s="123"/>
      <c r="L323" s="123"/>
      <c r="M323" s="4"/>
      <c r="N323" s="123"/>
      <c r="O323" s="123"/>
      <c r="P323" s="123"/>
      <c r="Q323" s="123"/>
      <c r="R323" s="123"/>
      <c r="S323" s="123"/>
      <c r="T323" s="123"/>
      <c r="U323" s="123"/>
      <c r="V323" s="123"/>
      <c r="W323" s="123"/>
      <c r="X323" s="123"/>
      <c r="Y323" s="11"/>
    </row>
    <row r="324" spans="1:25" ht="15" thickBot="1" x14ac:dyDescent="0.25">
      <c r="A324" s="7"/>
      <c r="B324" s="407" t="s">
        <v>279</v>
      </c>
      <c r="C324" s="407"/>
      <c r="D324" s="407"/>
      <c r="E324" s="407"/>
      <c r="F324" s="407"/>
      <c r="G324" s="407"/>
      <c r="H324" s="408"/>
      <c r="I324" s="408"/>
      <c r="J324" s="408"/>
      <c r="K324" s="408"/>
      <c r="L324" s="408"/>
      <c r="M324" s="162"/>
      <c r="N324" s="407" t="s">
        <v>279</v>
      </c>
      <c r="O324" s="407"/>
      <c r="P324" s="407"/>
      <c r="Q324" s="407"/>
      <c r="R324" s="407"/>
      <c r="S324" s="407"/>
      <c r="T324" s="408"/>
      <c r="U324" s="408"/>
      <c r="V324" s="408"/>
      <c r="W324" s="408"/>
      <c r="X324" s="408"/>
      <c r="Y324" s="11"/>
    </row>
    <row r="325" spans="1:25" x14ac:dyDescent="0.2">
      <c r="A325" s="7"/>
      <c r="B325" s="242" t="s">
        <v>278</v>
      </c>
      <c r="C325" s="243"/>
      <c r="D325" s="243"/>
      <c r="E325" s="243"/>
      <c r="F325" s="243"/>
      <c r="G325" s="243"/>
      <c r="H325" s="243"/>
      <c r="I325" s="243"/>
      <c r="J325" s="243"/>
      <c r="K325" s="243"/>
      <c r="L325" s="243"/>
      <c r="M325" s="243"/>
      <c r="N325" s="242" t="s">
        <v>278</v>
      </c>
      <c r="O325" s="243"/>
      <c r="P325" s="243"/>
      <c r="Q325" s="243"/>
      <c r="R325" s="243"/>
      <c r="S325" s="243"/>
      <c r="T325" s="243"/>
      <c r="U325" s="243"/>
      <c r="V325" s="243"/>
      <c r="W325" s="243"/>
      <c r="X325" s="243"/>
      <c r="Y325" s="11"/>
    </row>
    <row r="326" spans="1:25" ht="15" thickBot="1" x14ac:dyDescent="0.25">
      <c r="A326" s="7"/>
      <c r="B326" s="409"/>
      <c r="C326" s="410"/>
      <c r="D326" s="410"/>
      <c r="E326" s="410"/>
      <c r="F326" s="410"/>
      <c r="G326" s="410"/>
      <c r="H326" s="410"/>
      <c r="I326" s="410"/>
      <c r="J326" s="410"/>
      <c r="K326" s="410"/>
      <c r="L326" s="411"/>
      <c r="M326" s="243"/>
      <c r="N326" s="409"/>
      <c r="O326" s="410"/>
      <c r="P326" s="410"/>
      <c r="Q326" s="410"/>
      <c r="R326" s="410"/>
      <c r="S326" s="410"/>
      <c r="T326" s="410"/>
      <c r="U326" s="410"/>
      <c r="V326" s="410"/>
      <c r="W326" s="410"/>
      <c r="X326" s="411"/>
      <c r="Y326" s="11"/>
    </row>
    <row r="327" spans="1:25" x14ac:dyDescent="0.2">
      <c r="A327" s="122"/>
      <c r="B327" s="3"/>
      <c r="C327" s="3"/>
      <c r="D327" s="3"/>
      <c r="E327" s="3"/>
      <c r="F327" s="3"/>
      <c r="G327" s="3"/>
      <c r="H327" s="3"/>
      <c r="I327" s="3"/>
      <c r="J327" s="3"/>
      <c r="K327" s="3"/>
      <c r="L327" s="3"/>
      <c r="M327" s="3"/>
      <c r="N327" s="3"/>
      <c r="O327" s="3"/>
      <c r="P327" s="3"/>
      <c r="Q327" s="3"/>
      <c r="R327" s="3"/>
      <c r="S327" s="3"/>
      <c r="T327" s="3"/>
      <c r="U327" s="3"/>
      <c r="V327" s="3"/>
      <c r="W327" s="3"/>
      <c r="X327" s="3"/>
      <c r="Y327" s="25"/>
    </row>
    <row r="328" spans="1:25" x14ac:dyDescent="0.2">
      <c r="A328" s="122"/>
      <c r="B328" s="412" t="s">
        <v>277</v>
      </c>
      <c r="C328" s="413"/>
      <c r="D328" s="413"/>
      <c r="E328" s="413"/>
      <c r="F328" s="413"/>
      <c r="G328" s="413"/>
      <c r="H328" s="413"/>
      <c r="I328" s="413"/>
      <c r="J328" s="413"/>
      <c r="K328" s="413"/>
      <c r="L328" s="413"/>
      <c r="M328" s="413"/>
      <c r="N328" s="413"/>
      <c r="O328" s="413"/>
      <c r="P328" s="413"/>
      <c r="Q328" s="413"/>
      <c r="R328" s="413"/>
      <c r="S328" s="413"/>
      <c r="T328" s="413"/>
      <c r="U328" s="413"/>
      <c r="V328" s="413"/>
      <c r="W328" s="413"/>
      <c r="X328" s="414"/>
      <c r="Y328" s="25"/>
    </row>
    <row r="329" spans="1:25" x14ac:dyDescent="0.2">
      <c r="A329" s="7"/>
      <c r="B329" s="163" t="s">
        <v>276</v>
      </c>
      <c r="C329" s="419" t="s">
        <v>275</v>
      </c>
      <c r="D329" s="419"/>
      <c r="E329" s="419"/>
      <c r="F329" s="403" t="s">
        <v>274</v>
      </c>
      <c r="G329" s="403"/>
      <c r="H329" s="403"/>
      <c r="I329" s="403"/>
      <c r="J329" s="403"/>
      <c r="K329" s="403"/>
      <c r="L329" s="403"/>
      <c r="M329" s="403" t="s">
        <v>273</v>
      </c>
      <c r="N329" s="403"/>
      <c r="O329" s="403"/>
      <c r="P329" s="403"/>
      <c r="Q329" s="403"/>
      <c r="R329" s="403"/>
      <c r="S329" s="403"/>
      <c r="T329" s="403"/>
      <c r="U329" s="403"/>
      <c r="V329" s="403"/>
      <c r="W329" s="403"/>
      <c r="X329" s="403"/>
      <c r="Y329" s="11"/>
    </row>
    <row r="330" spans="1:25" ht="19.5" customHeight="1" x14ac:dyDescent="0.2">
      <c r="A330" s="7"/>
      <c r="B330" s="164"/>
      <c r="C330" s="398" t="s">
        <v>272</v>
      </c>
      <c r="D330" s="399"/>
      <c r="E330" s="399"/>
      <c r="F330" s="415" t="s">
        <v>271</v>
      </c>
      <c r="G330" s="415"/>
      <c r="H330" s="415"/>
      <c r="I330" s="415"/>
      <c r="J330" s="415"/>
      <c r="K330" s="415"/>
      <c r="L330" s="415"/>
      <c r="M330" s="120" t="s">
        <v>270</v>
      </c>
      <c r="N330" s="345" t="s">
        <v>269</v>
      </c>
      <c r="O330" s="345"/>
      <c r="P330" s="345"/>
      <c r="Q330" s="345"/>
      <c r="R330" s="345"/>
      <c r="S330" s="345"/>
      <c r="T330" s="345"/>
      <c r="U330" s="345"/>
      <c r="V330" s="345"/>
      <c r="W330" s="345"/>
      <c r="X330" s="346"/>
      <c r="Y330" s="11"/>
    </row>
    <row r="331" spans="1:25" ht="28.5" customHeight="1" x14ac:dyDescent="0.2">
      <c r="A331" s="7"/>
      <c r="B331" s="164"/>
      <c r="C331" s="400" t="s">
        <v>255</v>
      </c>
      <c r="D331" s="401"/>
      <c r="E331" s="402"/>
      <c r="F331" s="416" t="s">
        <v>268</v>
      </c>
      <c r="G331" s="417"/>
      <c r="H331" s="417"/>
      <c r="I331" s="417"/>
      <c r="J331" s="417"/>
      <c r="K331" s="417"/>
      <c r="L331" s="418"/>
      <c r="M331" s="121" t="s">
        <v>267</v>
      </c>
      <c r="N331" s="345" t="s">
        <v>266</v>
      </c>
      <c r="O331" s="345"/>
      <c r="P331" s="345"/>
      <c r="Q331" s="345"/>
      <c r="R331" s="345"/>
      <c r="S331" s="345"/>
      <c r="T331" s="345"/>
      <c r="U331" s="345"/>
      <c r="V331" s="345"/>
      <c r="W331" s="345"/>
      <c r="X331" s="346"/>
      <c r="Y331" s="11"/>
    </row>
    <row r="332" spans="1:25" ht="24" x14ac:dyDescent="0.2">
      <c r="A332" s="7"/>
      <c r="B332" s="164"/>
      <c r="C332" s="398" t="s">
        <v>265</v>
      </c>
      <c r="D332" s="399"/>
      <c r="E332" s="399"/>
      <c r="F332" s="415" t="s">
        <v>264</v>
      </c>
      <c r="G332" s="415"/>
      <c r="H332" s="415"/>
      <c r="I332" s="415"/>
      <c r="J332" s="415"/>
      <c r="K332" s="415"/>
      <c r="L332" s="415"/>
      <c r="M332" s="121" t="s">
        <v>263</v>
      </c>
      <c r="N332" s="345" t="s">
        <v>259</v>
      </c>
      <c r="O332" s="345"/>
      <c r="P332" s="345"/>
      <c r="Q332" s="345"/>
      <c r="R332" s="345"/>
      <c r="S332" s="345"/>
      <c r="T332" s="345"/>
      <c r="U332" s="345"/>
      <c r="V332" s="345"/>
      <c r="W332" s="345"/>
      <c r="X332" s="346"/>
      <c r="Y332" s="11"/>
    </row>
    <row r="333" spans="1:25" ht="21" customHeight="1" x14ac:dyDescent="0.2">
      <c r="A333" s="7"/>
      <c r="B333" s="164"/>
      <c r="C333" s="398" t="s">
        <v>262</v>
      </c>
      <c r="D333" s="399"/>
      <c r="E333" s="399"/>
      <c r="F333" s="415" t="s">
        <v>261</v>
      </c>
      <c r="G333" s="415"/>
      <c r="H333" s="415"/>
      <c r="I333" s="415"/>
      <c r="J333" s="415"/>
      <c r="K333" s="415"/>
      <c r="L333" s="415"/>
      <c r="M333" s="121" t="s">
        <v>260</v>
      </c>
      <c r="N333" s="345" t="s">
        <v>259</v>
      </c>
      <c r="O333" s="345"/>
      <c r="P333" s="345"/>
      <c r="Q333" s="345"/>
      <c r="R333" s="345"/>
      <c r="S333" s="345"/>
      <c r="T333" s="345"/>
      <c r="U333" s="345"/>
      <c r="V333" s="345"/>
      <c r="W333" s="345"/>
      <c r="X333" s="346"/>
      <c r="Y333" s="11"/>
    </row>
    <row r="334" spans="1:25" ht="18" customHeight="1" x14ac:dyDescent="0.2">
      <c r="A334" s="7"/>
      <c r="B334" s="164"/>
      <c r="C334" s="398" t="s">
        <v>258</v>
      </c>
      <c r="D334" s="399"/>
      <c r="E334" s="399"/>
      <c r="F334" s="415" t="s">
        <v>257</v>
      </c>
      <c r="G334" s="415"/>
      <c r="H334" s="415"/>
      <c r="I334" s="415"/>
      <c r="J334" s="415"/>
      <c r="K334" s="415"/>
      <c r="L334" s="415"/>
      <c r="M334" s="120" t="s">
        <v>256</v>
      </c>
      <c r="N334" s="345" t="s">
        <v>248</v>
      </c>
      <c r="O334" s="345"/>
      <c r="P334" s="345"/>
      <c r="Q334" s="345"/>
      <c r="R334" s="345"/>
      <c r="S334" s="345"/>
      <c r="T334" s="345"/>
      <c r="U334" s="345"/>
      <c r="V334" s="345"/>
      <c r="W334" s="345"/>
      <c r="X334" s="346"/>
      <c r="Y334" s="11"/>
    </row>
    <row r="335" spans="1:25" ht="24" x14ac:dyDescent="0.2">
      <c r="A335" s="7"/>
      <c r="B335" s="164"/>
      <c r="C335" s="398" t="s">
        <v>255</v>
      </c>
      <c r="D335" s="399"/>
      <c r="E335" s="399"/>
      <c r="F335" s="415" t="s">
        <v>254</v>
      </c>
      <c r="G335" s="415"/>
      <c r="H335" s="415"/>
      <c r="I335" s="415"/>
      <c r="J335" s="415"/>
      <c r="K335" s="415"/>
      <c r="L335" s="415"/>
      <c r="M335" s="121" t="s">
        <v>253</v>
      </c>
      <c r="N335" s="345" t="s">
        <v>252</v>
      </c>
      <c r="O335" s="345"/>
      <c r="P335" s="345"/>
      <c r="Q335" s="345"/>
      <c r="R335" s="345"/>
      <c r="S335" s="345"/>
      <c r="T335" s="345"/>
      <c r="U335" s="345"/>
      <c r="V335" s="345"/>
      <c r="W335" s="345"/>
      <c r="X335" s="346"/>
      <c r="Y335" s="11"/>
    </row>
    <row r="336" spans="1:25" ht="17.25" customHeight="1" x14ac:dyDescent="0.2">
      <c r="A336" s="7"/>
      <c r="B336" s="164"/>
      <c r="C336" s="398" t="s">
        <v>251</v>
      </c>
      <c r="D336" s="399"/>
      <c r="E336" s="399"/>
      <c r="F336" s="415" t="s">
        <v>250</v>
      </c>
      <c r="G336" s="415"/>
      <c r="H336" s="415"/>
      <c r="I336" s="415"/>
      <c r="J336" s="415"/>
      <c r="K336" s="415"/>
      <c r="L336" s="415"/>
      <c r="M336" s="120" t="s">
        <v>249</v>
      </c>
      <c r="N336" s="345" t="s">
        <v>248</v>
      </c>
      <c r="O336" s="345"/>
      <c r="P336" s="345"/>
      <c r="Q336" s="345"/>
      <c r="R336" s="345"/>
      <c r="S336" s="345"/>
      <c r="T336" s="345"/>
      <c r="U336" s="345"/>
      <c r="V336" s="345"/>
      <c r="W336" s="345"/>
      <c r="X336" s="346"/>
      <c r="Y336" s="11"/>
    </row>
    <row r="337" spans="1:25" x14ac:dyDescent="0.2">
      <c r="A337" s="7"/>
      <c r="B337" s="4"/>
      <c r="C337" s="4"/>
      <c r="D337" s="4"/>
      <c r="E337" s="4"/>
      <c r="F337" s="4"/>
      <c r="G337" s="4"/>
      <c r="H337" s="4"/>
      <c r="I337" s="4"/>
      <c r="J337" s="4"/>
      <c r="K337" s="4"/>
      <c r="L337" s="4"/>
      <c r="M337" s="4"/>
      <c r="N337" s="4"/>
      <c r="O337" s="4"/>
      <c r="P337" s="4"/>
      <c r="Q337" s="4"/>
      <c r="R337" s="4"/>
      <c r="S337" s="4"/>
      <c r="T337" s="4"/>
      <c r="U337" s="4"/>
      <c r="V337" s="4"/>
      <c r="W337" s="4"/>
      <c r="X337" s="4"/>
      <c r="Y337" s="11"/>
    </row>
    <row r="338" spans="1:25" x14ac:dyDescent="0.2">
      <c r="A338" s="14"/>
      <c r="B338" s="393" t="s">
        <v>432</v>
      </c>
      <c r="C338" s="393"/>
      <c r="D338" s="393"/>
      <c r="E338" s="393"/>
      <c r="F338" s="393"/>
      <c r="G338" s="393"/>
      <c r="H338" s="393"/>
      <c r="I338" s="393"/>
      <c r="J338" s="393"/>
      <c r="K338" s="393"/>
      <c r="L338" s="393"/>
      <c r="M338" s="393"/>
      <c r="N338" s="393"/>
      <c r="O338" s="393"/>
      <c r="P338" s="393"/>
      <c r="Q338" s="393"/>
      <c r="R338" s="393"/>
      <c r="S338" s="393"/>
      <c r="T338" s="393"/>
      <c r="U338" s="393"/>
      <c r="V338" s="393"/>
      <c r="W338" s="393"/>
      <c r="X338" s="393"/>
      <c r="Y338" s="15"/>
    </row>
    <row r="339" spans="1:25" x14ac:dyDescent="0.2">
      <c r="A339" s="14"/>
      <c r="B339" s="29"/>
      <c r="C339" s="10"/>
      <c r="D339" s="10"/>
      <c r="E339" s="10"/>
      <c r="F339" s="10"/>
      <c r="G339" s="10"/>
      <c r="H339" s="10"/>
      <c r="I339" s="10"/>
      <c r="J339" s="10"/>
      <c r="K339" s="10"/>
      <c r="L339" s="10"/>
      <c r="M339" s="10"/>
      <c r="N339" s="10"/>
      <c r="O339" s="10"/>
      <c r="P339" s="10"/>
      <c r="Q339" s="10"/>
      <c r="R339" s="10"/>
      <c r="S339" s="10"/>
      <c r="T339" s="10"/>
      <c r="U339" s="10"/>
      <c r="V339" s="10"/>
      <c r="W339" s="10"/>
      <c r="X339" s="10"/>
      <c r="Y339" s="15"/>
    </row>
    <row r="340" spans="1:25" x14ac:dyDescent="0.2">
      <c r="A340" s="176" t="s">
        <v>409</v>
      </c>
      <c r="B340" s="21" t="s">
        <v>410</v>
      </c>
      <c r="C340" s="59"/>
      <c r="D340" s="59"/>
      <c r="E340" s="59"/>
      <c r="F340" s="59"/>
      <c r="G340" s="59"/>
      <c r="H340" s="59"/>
      <c r="I340" s="59"/>
      <c r="J340" s="59"/>
      <c r="K340" s="59"/>
      <c r="L340" s="59"/>
      <c r="M340" s="59"/>
      <c r="N340" s="59"/>
      <c r="O340" s="59"/>
      <c r="P340" s="59"/>
      <c r="Q340" s="59"/>
      <c r="R340" s="59"/>
      <c r="S340" s="59"/>
      <c r="T340" s="59"/>
      <c r="U340" s="59"/>
      <c r="V340" s="59"/>
      <c r="W340" s="59"/>
      <c r="X340" s="59"/>
      <c r="Y340" s="61"/>
    </row>
    <row r="341" spans="1:25" ht="9" customHeight="1" x14ac:dyDescent="0.2">
      <c r="A341" s="19"/>
      <c r="B341" s="177"/>
      <c r="C341" s="13"/>
      <c r="D341" s="13"/>
      <c r="E341" s="13"/>
      <c r="F341" s="13"/>
      <c r="G341" s="13"/>
      <c r="H341" s="13"/>
      <c r="I341" s="13"/>
      <c r="J341" s="13"/>
      <c r="K341" s="13"/>
      <c r="L341" s="13"/>
      <c r="M341" s="13"/>
      <c r="N341" s="13"/>
      <c r="O341" s="13"/>
      <c r="P341" s="13"/>
      <c r="Q341" s="13"/>
      <c r="R341" s="13"/>
      <c r="S341" s="13"/>
      <c r="T341" s="13"/>
      <c r="U341" s="13"/>
      <c r="V341" s="13"/>
      <c r="W341" s="13"/>
      <c r="X341" s="13"/>
      <c r="Y341" s="20"/>
    </row>
    <row r="342" spans="1:25" x14ac:dyDescent="0.2">
      <c r="A342" s="244"/>
      <c r="B342" s="245"/>
      <c r="C342" s="230" t="s">
        <v>411</v>
      </c>
      <c r="D342" s="230"/>
      <c r="E342" s="230"/>
      <c r="F342" s="230"/>
      <c r="G342" s="230"/>
      <c r="H342" s="237"/>
      <c r="I342" s="237"/>
      <c r="J342" s="237"/>
      <c r="K342" s="237"/>
      <c r="L342" s="237"/>
      <c r="M342" s="237"/>
      <c r="N342" s="237"/>
      <c r="O342" s="237"/>
      <c r="P342" s="237"/>
      <c r="Q342" s="237"/>
      <c r="R342" s="237"/>
      <c r="S342" s="237"/>
      <c r="T342" s="237"/>
      <c r="U342" s="237"/>
      <c r="V342" s="237"/>
      <c r="W342" s="237"/>
      <c r="X342" s="237"/>
      <c r="Y342" s="15"/>
    </row>
    <row r="343" spans="1:25" ht="6" customHeight="1" x14ac:dyDescent="0.2">
      <c r="A343" s="244"/>
      <c r="B343" s="230"/>
      <c r="C343" s="237"/>
      <c r="D343" s="237"/>
      <c r="E343" s="237"/>
      <c r="F343" s="237"/>
      <c r="G343" s="237"/>
      <c r="H343" s="237"/>
      <c r="I343" s="237"/>
      <c r="J343" s="237"/>
      <c r="K343" s="237"/>
      <c r="L343" s="237"/>
      <c r="M343" s="237"/>
      <c r="N343" s="237"/>
      <c r="O343" s="237"/>
      <c r="P343" s="237"/>
      <c r="Q343" s="237"/>
      <c r="R343" s="237"/>
      <c r="S343" s="237"/>
      <c r="T343" s="237"/>
      <c r="U343" s="237"/>
      <c r="V343" s="237"/>
      <c r="W343" s="237"/>
      <c r="X343" s="237"/>
      <c r="Y343" s="15"/>
    </row>
    <row r="344" spans="1:25" x14ac:dyDescent="0.2">
      <c r="A344" s="244"/>
      <c r="B344" s="230" t="s">
        <v>412</v>
      </c>
      <c r="C344" s="237"/>
      <c r="D344" s="237"/>
      <c r="E344" s="237"/>
      <c r="F344" s="237"/>
      <c r="G344" s="237"/>
      <c r="H344" s="237"/>
      <c r="I344" s="237"/>
      <c r="J344" s="237"/>
      <c r="K344" s="237"/>
      <c r="L344" s="237"/>
      <c r="M344" s="237"/>
      <c r="N344" s="237"/>
      <c r="O344" s="237"/>
      <c r="P344" s="237"/>
      <c r="Q344" s="237"/>
      <c r="R344" s="237"/>
      <c r="S344" s="237"/>
      <c r="T344" s="237"/>
      <c r="U344" s="237"/>
      <c r="V344" s="237"/>
      <c r="W344" s="237"/>
      <c r="X344" s="237"/>
      <c r="Y344" s="15"/>
    </row>
    <row r="345" spans="1:25" ht="15" customHeight="1" thickBot="1" x14ac:dyDescent="0.25">
      <c r="A345" s="246"/>
      <c r="B345" s="231"/>
      <c r="C345" s="247"/>
      <c r="D345" s="229" t="s">
        <v>413</v>
      </c>
      <c r="E345" s="229"/>
      <c r="F345" s="229"/>
      <c r="G345" s="247"/>
      <c r="H345" s="229" t="s">
        <v>414</v>
      </c>
      <c r="I345" s="229"/>
      <c r="J345" s="229"/>
      <c r="K345" s="248"/>
      <c r="L345" s="247"/>
      <c r="M345" s="229" t="s">
        <v>164</v>
      </c>
      <c r="N345" s="248"/>
      <c r="O345" s="229"/>
      <c r="P345" s="229"/>
      <c r="Q345" s="229"/>
      <c r="R345" s="392"/>
      <c r="S345" s="392"/>
      <c r="T345" s="392"/>
      <c r="U345" s="392"/>
      <c r="V345" s="392"/>
      <c r="W345" s="392"/>
      <c r="X345" s="392"/>
      <c r="Y345" s="15"/>
    </row>
    <row r="346" spans="1:25" ht="9.75" customHeight="1" x14ac:dyDescent="0.2">
      <c r="A346" s="246"/>
      <c r="B346" s="231"/>
      <c r="C346" s="249"/>
      <c r="D346" s="229"/>
      <c r="E346" s="229"/>
      <c r="F346" s="229"/>
      <c r="G346" s="249"/>
      <c r="H346" s="229"/>
      <c r="I346" s="229"/>
      <c r="J346" s="229"/>
      <c r="K346" s="248"/>
      <c r="L346" s="249"/>
      <c r="M346" s="229"/>
      <c r="N346" s="248"/>
      <c r="O346" s="229"/>
      <c r="P346" s="229"/>
      <c r="Q346" s="229"/>
      <c r="R346" s="250"/>
      <c r="S346" s="250"/>
      <c r="T346" s="250"/>
      <c r="U346" s="250"/>
      <c r="V346" s="250"/>
      <c r="W346" s="250"/>
      <c r="X346" s="250"/>
      <c r="Y346" s="15"/>
    </row>
    <row r="347" spans="1:25" ht="15.75" customHeight="1" x14ac:dyDescent="0.2">
      <c r="A347" s="246"/>
      <c r="B347" s="231" t="s">
        <v>415</v>
      </c>
      <c r="C347" s="229"/>
      <c r="D347" s="229"/>
      <c r="E347" s="229"/>
      <c r="F347" s="229"/>
      <c r="G347" s="229"/>
      <c r="H347" s="229"/>
      <c r="I347" s="229"/>
      <c r="J347" s="229"/>
      <c r="K347" s="229"/>
      <c r="L347" s="229"/>
      <c r="M347" s="229"/>
      <c r="N347" s="229"/>
      <c r="O347" s="229"/>
      <c r="P347" s="229"/>
      <c r="Q347" s="229"/>
      <c r="R347" s="229"/>
      <c r="S347" s="229"/>
      <c r="T347" s="251"/>
      <c r="U347" s="237" t="s">
        <v>46</v>
      </c>
      <c r="V347" s="251"/>
      <c r="W347" s="237" t="s">
        <v>47</v>
      </c>
      <c r="X347" s="237"/>
      <c r="Y347" s="15"/>
    </row>
    <row r="348" spans="1:25" ht="15.75" customHeight="1" x14ac:dyDescent="0.2">
      <c r="A348" s="138"/>
      <c r="B348" s="146"/>
      <c r="C348" s="131"/>
      <c r="D348" s="131"/>
      <c r="E348" s="131"/>
      <c r="F348" s="131"/>
      <c r="G348" s="131"/>
      <c r="H348" s="131"/>
      <c r="I348" s="131"/>
      <c r="J348" s="131"/>
      <c r="K348" s="131"/>
      <c r="L348" s="131"/>
      <c r="M348" s="179" t="s">
        <v>416</v>
      </c>
      <c r="N348" s="180"/>
      <c r="O348" s="180"/>
      <c r="P348" s="181"/>
      <c r="Q348" s="180"/>
      <c r="R348" s="180"/>
      <c r="S348" s="180"/>
      <c r="T348" s="182"/>
      <c r="U348" s="182"/>
      <c r="V348" s="182"/>
      <c r="W348" s="182"/>
      <c r="X348" s="182"/>
      <c r="Y348" s="15"/>
    </row>
    <row r="349" spans="1:25" ht="16.5" customHeight="1" x14ac:dyDescent="0.2">
      <c r="A349" s="138"/>
      <c r="B349" s="230" t="s">
        <v>239</v>
      </c>
      <c r="C349" s="238"/>
      <c r="D349" s="238"/>
      <c r="E349" s="238"/>
      <c r="F349" s="238"/>
      <c r="G349" s="238"/>
      <c r="H349" s="238"/>
      <c r="I349" s="238"/>
      <c r="J349" s="238"/>
      <c r="K349" s="238"/>
      <c r="L349" s="252"/>
      <c r="M349" s="252"/>
      <c r="N349" s="230"/>
      <c r="O349" s="230"/>
      <c r="P349" s="230"/>
      <c r="Q349" s="230"/>
      <c r="R349" s="237"/>
      <c r="S349" s="237"/>
      <c r="T349" s="3"/>
      <c r="U349" s="10"/>
      <c r="V349" s="10"/>
      <c r="W349" s="10"/>
      <c r="X349" s="10"/>
      <c r="Y349" s="15"/>
    </row>
    <row r="350" spans="1:25" ht="15" x14ac:dyDescent="0.25">
      <c r="A350" s="138"/>
      <c r="B350" s="253"/>
      <c r="C350" s="238" t="s">
        <v>238</v>
      </c>
      <c r="D350" s="238"/>
      <c r="E350" s="238"/>
      <c r="F350" s="238"/>
      <c r="G350" s="254"/>
      <c r="H350" s="230" t="s">
        <v>236</v>
      </c>
      <c r="I350" s="230"/>
      <c r="J350" s="230"/>
      <c r="K350" s="230"/>
      <c r="L350" s="230"/>
      <c r="M350" s="254"/>
      <c r="N350" s="253"/>
      <c r="O350" s="230" t="s">
        <v>46</v>
      </c>
      <c r="P350" s="253"/>
      <c r="Q350" s="230" t="s">
        <v>47</v>
      </c>
      <c r="R350" s="230"/>
      <c r="S350" s="237"/>
      <c r="T350" s="3"/>
      <c r="U350" s="10"/>
      <c r="V350" s="10"/>
      <c r="W350" s="10"/>
      <c r="X350" s="10"/>
      <c r="Y350" s="15"/>
    </row>
    <row r="351" spans="1:25" ht="15" x14ac:dyDescent="0.25">
      <c r="A351" s="14"/>
      <c r="B351" s="253"/>
      <c r="C351" s="238" t="s">
        <v>237</v>
      </c>
      <c r="D351" s="238"/>
      <c r="E351" s="238"/>
      <c r="F351" s="238"/>
      <c r="G351" s="254"/>
      <c r="H351" s="230" t="s">
        <v>236</v>
      </c>
      <c r="I351" s="230"/>
      <c r="J351" s="230"/>
      <c r="K351" s="230"/>
      <c r="L351" s="230"/>
      <c r="M351" s="254"/>
      <c r="N351" s="253"/>
      <c r="O351" s="230" t="s">
        <v>46</v>
      </c>
      <c r="P351" s="253"/>
      <c r="Q351" s="230" t="s">
        <v>47</v>
      </c>
      <c r="R351" s="230"/>
      <c r="S351" s="237"/>
      <c r="T351" s="3"/>
      <c r="U351" s="10"/>
      <c r="V351" s="10"/>
      <c r="W351" s="10"/>
      <c r="X351" s="10"/>
      <c r="Y351" s="15"/>
    </row>
    <row r="352" spans="1:25" x14ac:dyDescent="0.2">
      <c r="A352" s="16"/>
      <c r="B352" s="192"/>
      <c r="C352" s="193"/>
      <c r="D352" s="193"/>
      <c r="E352" s="193"/>
      <c r="F352" s="193"/>
      <c r="G352" s="194"/>
      <c r="H352" s="195"/>
      <c r="I352" s="195"/>
      <c r="J352" s="195"/>
      <c r="K352" s="195"/>
      <c r="L352" s="195"/>
      <c r="M352" s="194"/>
      <c r="N352" s="195"/>
      <c r="O352" s="195"/>
      <c r="P352" s="195"/>
      <c r="Q352" s="195"/>
      <c r="R352" s="17"/>
      <c r="S352" s="17"/>
      <c r="T352" s="148"/>
      <c r="U352" s="17"/>
      <c r="V352" s="17"/>
      <c r="W352" s="17"/>
      <c r="X352" s="17"/>
      <c r="Y352" s="18"/>
    </row>
    <row r="353" spans="1:25" x14ac:dyDescent="0.2">
      <c r="A353" s="13"/>
      <c r="B353" s="196"/>
      <c r="C353" s="197"/>
      <c r="D353" s="197"/>
      <c r="E353" s="197"/>
      <c r="F353" s="197"/>
      <c r="G353" s="198"/>
      <c r="H353" s="199"/>
      <c r="I353" s="199"/>
      <c r="J353" s="199"/>
      <c r="K353" s="199"/>
      <c r="L353" s="199"/>
      <c r="M353" s="198"/>
      <c r="N353" s="199"/>
      <c r="O353" s="199"/>
      <c r="P353" s="199"/>
      <c r="Q353" s="199"/>
      <c r="R353" s="13"/>
      <c r="S353" s="13"/>
      <c r="T353" s="119"/>
      <c r="U353" s="13"/>
      <c r="V353" s="13"/>
      <c r="W353" s="13"/>
      <c r="X353" s="13"/>
      <c r="Y353" s="13"/>
    </row>
    <row r="354" spans="1:25" ht="18" x14ac:dyDescent="0.25">
      <c r="A354" s="340"/>
      <c r="B354" s="340"/>
      <c r="C354" s="340"/>
      <c r="D354" s="349"/>
      <c r="E354" s="349"/>
      <c r="F354" s="349"/>
      <c r="G354" s="349"/>
      <c r="H354" s="313" t="s">
        <v>312</v>
      </c>
      <c r="I354" s="313"/>
      <c r="J354" s="313"/>
      <c r="K354" s="313"/>
      <c r="L354" s="313"/>
      <c r="M354" s="313"/>
      <c r="N354" s="313"/>
      <c r="O354" s="313"/>
      <c r="P354" s="313"/>
      <c r="Q354" s="313"/>
      <c r="R354" s="313"/>
      <c r="S354" s="313"/>
      <c r="T354" s="313"/>
      <c r="U354" s="313"/>
      <c r="V354" s="313"/>
      <c r="W354" s="313"/>
      <c r="X354" s="313"/>
      <c r="Y354" s="313"/>
    </row>
    <row r="355" spans="1:25" ht="9.75" customHeight="1" x14ac:dyDescent="0.2">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8" customHeight="1" x14ac:dyDescent="0.25">
      <c r="A356" s="274" t="s">
        <v>15</v>
      </c>
      <c r="B356" s="337" t="s">
        <v>309</v>
      </c>
      <c r="C356" s="337"/>
      <c r="D356" s="337"/>
      <c r="E356" s="337"/>
      <c r="F356" s="337"/>
      <c r="G356" s="337"/>
      <c r="H356" s="337"/>
      <c r="I356" s="337"/>
      <c r="J356" s="337"/>
      <c r="K356" s="337"/>
      <c r="L356" s="337"/>
      <c r="M356" s="337"/>
      <c r="N356" s="337"/>
      <c r="O356" s="337"/>
      <c r="P356" s="337"/>
      <c r="Q356" s="337"/>
      <c r="R356" s="337"/>
      <c r="S356" s="337"/>
      <c r="T356" s="337"/>
      <c r="U356" s="337"/>
      <c r="V356" s="337"/>
      <c r="W356" s="337"/>
      <c r="X356" s="337"/>
      <c r="Y356" s="338"/>
    </row>
    <row r="357" spans="1:25" ht="8.25" customHeight="1" x14ac:dyDescent="0.2">
      <c r="A357" s="14"/>
      <c r="B357" s="10"/>
      <c r="C357" s="10"/>
      <c r="D357" s="10"/>
      <c r="E357" s="10"/>
      <c r="F357" s="10"/>
      <c r="G357" s="10"/>
      <c r="H357" s="10"/>
      <c r="I357" s="10"/>
      <c r="J357" s="4"/>
      <c r="K357" s="4"/>
      <c r="L357" s="10"/>
      <c r="M357" s="10"/>
      <c r="N357" s="10"/>
      <c r="O357" s="4"/>
      <c r="P357" s="4"/>
      <c r="Q357" s="4"/>
      <c r="R357" s="4"/>
      <c r="S357" s="4"/>
      <c r="T357" s="4"/>
      <c r="U357" s="4"/>
      <c r="V357" s="4"/>
      <c r="W357" s="4"/>
      <c r="X357" s="4"/>
      <c r="Y357" s="11"/>
    </row>
    <row r="358" spans="1:25" x14ac:dyDescent="0.2">
      <c r="A358" s="14"/>
      <c r="B358" s="10" t="s">
        <v>310</v>
      </c>
      <c r="C358" s="10"/>
      <c r="D358" s="10"/>
      <c r="E358" s="10"/>
      <c r="F358" s="10"/>
      <c r="G358" s="200"/>
      <c r="H358" s="10"/>
      <c r="I358" s="10"/>
      <c r="J358" s="4"/>
      <c r="K358" s="4"/>
      <c r="L358" s="201"/>
      <c r="M358" s="10"/>
      <c r="N358" s="10"/>
      <c r="O358" s="4"/>
      <c r="P358" s="201"/>
      <c r="Q358" s="4"/>
      <c r="R358" s="4"/>
      <c r="S358" s="4"/>
      <c r="T358" s="4"/>
      <c r="U358" s="4"/>
      <c r="V358" s="4"/>
      <c r="W358" s="4"/>
      <c r="X358" s="4"/>
      <c r="Y358" s="11"/>
    </row>
    <row r="359" spans="1:25" ht="17.25" customHeight="1" x14ac:dyDescent="0.2">
      <c r="A359" s="14"/>
      <c r="B359" s="31" t="s">
        <v>64</v>
      </c>
      <c r="C359" s="29" t="s">
        <v>306</v>
      </c>
      <c r="D359" s="10"/>
      <c r="E359" s="10"/>
      <c r="F359" s="10"/>
      <c r="G359" s="3"/>
      <c r="H359" s="3"/>
      <c r="I359" s="31"/>
      <c r="J359" s="29"/>
      <c r="K359" s="29"/>
      <c r="L359" s="10"/>
      <c r="M359" s="10"/>
      <c r="N359" s="3"/>
      <c r="O359" s="3"/>
      <c r="P359" s="201"/>
      <c r="Q359" s="4"/>
      <c r="R359" s="4"/>
      <c r="S359" s="4"/>
      <c r="T359" s="4"/>
      <c r="U359" s="4"/>
      <c r="V359" s="4"/>
      <c r="W359" s="4"/>
      <c r="X359" s="4"/>
      <c r="Y359" s="11"/>
    </row>
    <row r="360" spans="1:25" ht="16.5" customHeight="1" x14ac:dyDescent="0.2">
      <c r="A360" s="14"/>
      <c r="B360" s="202"/>
      <c r="C360" s="203" t="s">
        <v>325</v>
      </c>
      <c r="D360" s="10" t="s">
        <v>326</v>
      </c>
      <c r="E360" s="10"/>
      <c r="F360" s="10"/>
      <c r="G360" s="10"/>
      <c r="H360" s="3"/>
      <c r="I360" s="3"/>
      <c r="J360" s="200"/>
      <c r="K360" s="204"/>
      <c r="L360" s="201"/>
      <c r="M360" s="10"/>
      <c r="N360" s="10"/>
      <c r="O360" s="4"/>
      <c r="P360" s="3"/>
      <c r="Q360" s="3"/>
      <c r="R360" s="3"/>
      <c r="S360" s="3"/>
      <c r="T360" s="3"/>
      <c r="U360" s="3"/>
      <c r="V360" s="3"/>
      <c r="W360" s="10"/>
      <c r="X360" s="4"/>
      <c r="Y360" s="11"/>
    </row>
    <row r="361" spans="1:25" ht="16.5" customHeight="1" x14ac:dyDescent="0.2">
      <c r="A361" s="14"/>
      <c r="B361" s="202"/>
      <c r="C361" s="203" t="s">
        <v>322</v>
      </c>
      <c r="D361" s="187" t="s">
        <v>465</v>
      </c>
      <c r="E361" s="10"/>
      <c r="F361" s="10"/>
      <c r="G361" s="10"/>
      <c r="H361" s="3"/>
      <c r="I361" s="3"/>
      <c r="J361" s="200"/>
      <c r="K361" s="10"/>
      <c r="L361" s="201"/>
      <c r="M361" s="10"/>
      <c r="N361" s="10"/>
      <c r="O361" s="4"/>
      <c r="P361" s="10"/>
      <c r="Q361" s="10"/>
      <c r="R361" s="10"/>
      <c r="S361" s="10"/>
      <c r="T361" s="10"/>
      <c r="U361" s="3"/>
      <c r="V361" s="3"/>
      <c r="W361" s="10"/>
      <c r="X361" s="4"/>
      <c r="Y361" s="11"/>
    </row>
    <row r="362" spans="1:25" ht="7.5" customHeight="1" x14ac:dyDescent="0.2">
      <c r="A362" s="14"/>
      <c r="B362" s="202"/>
      <c r="C362" s="205"/>
      <c r="D362" s="187"/>
      <c r="E362" s="10"/>
      <c r="F362" s="10"/>
      <c r="G362" s="4"/>
      <c r="H362" s="3"/>
      <c r="I362" s="3"/>
      <c r="J362" s="200"/>
      <c r="K362" s="10"/>
      <c r="L362" s="201"/>
      <c r="M362" s="10"/>
      <c r="N362" s="10"/>
      <c r="O362" s="4"/>
      <c r="P362" s="10"/>
      <c r="Q362" s="10"/>
      <c r="R362" s="10"/>
      <c r="S362" s="10"/>
      <c r="T362" s="10"/>
      <c r="U362" s="3"/>
      <c r="V362" s="3"/>
      <c r="W362" s="10"/>
      <c r="X362" s="4"/>
      <c r="Y362" s="11"/>
    </row>
    <row r="363" spans="1:25" ht="14.25" customHeight="1" x14ac:dyDescent="0.2">
      <c r="A363" s="14"/>
      <c r="B363" s="31" t="s">
        <v>65</v>
      </c>
      <c r="C363" s="29" t="s">
        <v>330</v>
      </c>
      <c r="D363" s="29"/>
      <c r="E363" s="10"/>
      <c r="F363" s="10"/>
      <c r="G363" s="3"/>
      <c r="H363" s="3"/>
      <c r="I363" s="3"/>
      <c r="J363" s="200"/>
      <c r="K363" s="10"/>
      <c r="L363" s="201"/>
      <c r="M363" s="10"/>
      <c r="N363" s="10"/>
      <c r="O363" s="4"/>
      <c r="P363" s="10"/>
      <c r="Q363" s="10"/>
      <c r="R363" s="10"/>
      <c r="S363" s="10"/>
      <c r="T363" s="10"/>
      <c r="U363" s="3"/>
      <c r="V363" s="3"/>
      <c r="W363" s="10"/>
      <c r="X363" s="4"/>
      <c r="Y363" s="11"/>
    </row>
    <row r="364" spans="1:25" ht="18.75" customHeight="1" x14ac:dyDescent="0.2">
      <c r="A364" s="14"/>
      <c r="B364" s="98"/>
      <c r="C364" s="203" t="s">
        <v>323</v>
      </c>
      <c r="D364" s="204" t="s">
        <v>327</v>
      </c>
      <c r="E364" s="206"/>
      <c r="F364" s="10"/>
      <c r="G364" s="10"/>
      <c r="H364" s="10"/>
      <c r="I364" s="10"/>
      <c r="J364" s="207"/>
      <c r="K364" s="10"/>
      <c r="L364" s="206"/>
      <c r="M364" s="10"/>
      <c r="N364" s="10"/>
      <c r="O364" s="10"/>
      <c r="P364" s="10"/>
      <c r="Q364" s="10"/>
      <c r="R364" s="10"/>
      <c r="S364" s="10"/>
      <c r="T364" s="10"/>
      <c r="U364" s="3"/>
      <c r="V364" s="3"/>
      <c r="W364" s="10"/>
      <c r="X364" s="4"/>
      <c r="Y364" s="11"/>
    </row>
    <row r="365" spans="1:25" ht="18.75" customHeight="1" x14ac:dyDescent="0.2">
      <c r="A365" s="14"/>
      <c r="B365" s="98"/>
      <c r="C365" s="203" t="s">
        <v>324</v>
      </c>
      <c r="D365" s="10" t="s">
        <v>328</v>
      </c>
      <c r="E365" s="206"/>
      <c r="F365" s="10"/>
      <c r="G365" s="10"/>
      <c r="H365" s="10"/>
      <c r="I365" s="10"/>
      <c r="J365" s="207"/>
      <c r="K365" s="10"/>
      <c r="L365" s="206"/>
      <c r="M365" s="10"/>
      <c r="N365" s="10"/>
      <c r="O365" s="10"/>
      <c r="P365" s="10"/>
      <c r="Q365" s="10"/>
      <c r="R365" s="10"/>
      <c r="S365" s="10"/>
      <c r="T365" s="10"/>
      <c r="U365" s="3"/>
      <c r="V365" s="3"/>
      <c r="W365" s="10"/>
      <c r="X365" s="4"/>
      <c r="Y365" s="11"/>
    </row>
    <row r="366" spans="1:25" ht="18.75" customHeight="1" x14ac:dyDescent="0.2">
      <c r="A366" s="14"/>
      <c r="B366" s="98"/>
      <c r="C366" s="203" t="s">
        <v>329</v>
      </c>
      <c r="D366" s="10" t="s">
        <v>466</v>
      </c>
      <c r="E366" s="206"/>
      <c r="F366" s="10"/>
      <c r="G366" s="10"/>
      <c r="H366" s="10"/>
      <c r="I366" s="10"/>
      <c r="J366" s="207"/>
      <c r="K366" s="10"/>
      <c r="L366" s="206"/>
      <c r="M366" s="10"/>
      <c r="N366" s="10"/>
      <c r="O366" s="10"/>
      <c r="P366" s="10"/>
      <c r="Q366" s="10"/>
      <c r="R366" s="10"/>
      <c r="S366" s="10"/>
      <c r="T366" s="10"/>
      <c r="U366" s="3"/>
      <c r="V366" s="3"/>
      <c r="W366" s="10"/>
      <c r="X366" s="4"/>
      <c r="Y366" s="11"/>
    </row>
    <row r="367" spans="1:25" ht="6" customHeight="1" x14ac:dyDescent="0.2">
      <c r="A367" s="14"/>
      <c r="B367" s="98"/>
      <c r="C367" s="29"/>
      <c r="D367" s="187"/>
      <c r="E367" s="10"/>
      <c r="F367" s="10"/>
      <c r="G367" s="10"/>
      <c r="H367" s="10"/>
      <c r="I367" s="10"/>
      <c r="J367" s="207"/>
      <c r="K367" s="10"/>
      <c r="L367" s="206"/>
      <c r="M367" s="10"/>
      <c r="N367" s="10"/>
      <c r="O367" s="10"/>
      <c r="P367" s="10"/>
      <c r="Q367" s="10"/>
      <c r="R367" s="10"/>
      <c r="S367" s="10"/>
      <c r="T367" s="10"/>
      <c r="U367" s="3"/>
      <c r="V367" s="3"/>
      <c r="W367" s="10"/>
      <c r="X367" s="4"/>
      <c r="Y367" s="11"/>
    </row>
    <row r="368" spans="1:25" ht="15" customHeight="1" x14ac:dyDescent="0.2">
      <c r="A368" s="14"/>
      <c r="B368" s="31" t="s">
        <v>331</v>
      </c>
      <c r="C368" s="29" t="s">
        <v>333</v>
      </c>
      <c r="D368" s="187"/>
      <c r="E368" s="10"/>
      <c r="F368" s="10"/>
      <c r="G368" s="4"/>
      <c r="H368" s="3"/>
      <c r="I368" s="3"/>
      <c r="J368" s="200"/>
      <c r="K368" s="10"/>
      <c r="L368" s="201"/>
      <c r="M368" s="10"/>
      <c r="N368" s="10"/>
      <c r="O368" s="10"/>
      <c r="P368" s="10"/>
      <c r="Q368" s="10"/>
      <c r="R368" s="10"/>
      <c r="S368" s="10"/>
      <c r="T368" s="10"/>
      <c r="U368" s="3"/>
      <c r="V368" s="3"/>
      <c r="W368" s="10"/>
      <c r="X368" s="4"/>
      <c r="Y368" s="11"/>
    </row>
    <row r="369" spans="1:25" ht="18" customHeight="1" x14ac:dyDescent="0.2">
      <c r="A369" s="14"/>
      <c r="B369" s="202"/>
      <c r="C369" s="92" t="s">
        <v>332</v>
      </c>
      <c r="D369" s="204" t="s">
        <v>327</v>
      </c>
      <c r="E369" s="10"/>
      <c r="F369" s="10"/>
      <c r="G369" s="4"/>
      <c r="H369" s="3"/>
      <c r="I369" s="3"/>
      <c r="J369" s="200"/>
      <c r="K369" s="10"/>
      <c r="L369" s="201"/>
      <c r="M369" s="10"/>
      <c r="N369" s="10"/>
      <c r="O369" s="10"/>
      <c r="P369" s="10"/>
      <c r="Q369" s="10"/>
      <c r="R369" s="10"/>
      <c r="S369" s="10"/>
      <c r="T369" s="10"/>
      <c r="U369" s="3"/>
      <c r="V369" s="3"/>
      <c r="W369" s="10"/>
      <c r="X369" s="4"/>
      <c r="Y369" s="11"/>
    </row>
    <row r="370" spans="1:25" ht="18" customHeight="1" x14ac:dyDescent="0.2">
      <c r="A370" s="14"/>
      <c r="B370" s="98"/>
      <c r="C370" s="92" t="s">
        <v>334</v>
      </c>
      <c r="D370" s="10" t="s">
        <v>328</v>
      </c>
      <c r="E370" s="10"/>
      <c r="F370" s="10"/>
      <c r="G370" s="200"/>
      <c r="H370" s="10"/>
      <c r="I370" s="10"/>
      <c r="J370" s="4"/>
      <c r="K370" s="4"/>
      <c r="L370" s="201"/>
      <c r="M370" s="3"/>
      <c r="N370" s="3"/>
      <c r="O370" s="3"/>
      <c r="P370" s="3"/>
      <c r="Q370" s="3"/>
      <c r="R370" s="3"/>
      <c r="S370" s="3"/>
      <c r="T370" s="3"/>
      <c r="U370" s="3"/>
      <c r="V370" s="3"/>
      <c r="W370" s="3"/>
      <c r="X370" s="4"/>
      <c r="Y370" s="11"/>
    </row>
    <row r="371" spans="1:25" ht="15" customHeight="1" x14ac:dyDescent="0.2">
      <c r="A371" s="14"/>
      <c r="B371" s="98"/>
      <c r="C371" s="3"/>
      <c r="D371" s="3"/>
      <c r="E371" s="3"/>
      <c r="F371" s="3"/>
      <c r="G371" s="3"/>
      <c r="H371" s="3"/>
      <c r="I371" s="3"/>
      <c r="J371" s="3"/>
      <c r="K371" s="3"/>
      <c r="L371" s="3"/>
      <c r="M371" s="3"/>
      <c r="N371" s="3"/>
      <c r="O371" s="3"/>
      <c r="P371" s="3"/>
      <c r="Q371" s="3"/>
      <c r="R371" s="3"/>
      <c r="S371" s="3"/>
      <c r="T371" s="3"/>
      <c r="U371" s="3"/>
      <c r="V371" s="3"/>
      <c r="W371" s="3"/>
      <c r="X371" s="4"/>
      <c r="Y371" s="11"/>
    </row>
    <row r="372" spans="1:25" ht="15" customHeight="1" x14ac:dyDescent="0.2">
      <c r="A372" s="14"/>
      <c r="B372" s="397" t="s">
        <v>417</v>
      </c>
      <c r="C372" s="397"/>
      <c r="D372" s="397"/>
      <c r="E372" s="397"/>
      <c r="F372" s="397"/>
      <c r="G372" s="397"/>
      <c r="H372" s="397"/>
      <c r="I372" s="397"/>
      <c r="J372" s="397"/>
      <c r="K372" s="397"/>
      <c r="L372" s="397"/>
      <c r="M372" s="397"/>
      <c r="N372" s="397"/>
      <c r="O372" s="397"/>
      <c r="P372" s="397"/>
      <c r="Q372" s="397"/>
      <c r="R372" s="397"/>
      <c r="S372" s="397"/>
      <c r="T372" s="397"/>
      <c r="U372" s="397"/>
      <c r="V372" s="397"/>
      <c r="W372" s="397"/>
      <c r="X372" s="4"/>
      <c r="Y372" s="11"/>
    </row>
    <row r="373" spans="1:25" ht="13.5" customHeight="1" x14ac:dyDescent="0.2">
      <c r="A373" s="14"/>
      <c r="B373" s="397"/>
      <c r="C373" s="397"/>
      <c r="D373" s="397"/>
      <c r="E373" s="397"/>
      <c r="F373" s="397"/>
      <c r="G373" s="397"/>
      <c r="H373" s="397"/>
      <c r="I373" s="397"/>
      <c r="J373" s="397"/>
      <c r="K373" s="397"/>
      <c r="L373" s="397"/>
      <c r="M373" s="397"/>
      <c r="N373" s="397"/>
      <c r="O373" s="397"/>
      <c r="P373" s="397"/>
      <c r="Q373" s="397"/>
      <c r="R373" s="397"/>
      <c r="S373" s="397"/>
      <c r="T373" s="397"/>
      <c r="U373" s="397"/>
      <c r="V373" s="397"/>
      <c r="W373" s="397"/>
      <c r="X373" s="4"/>
      <c r="Y373" s="11"/>
    </row>
    <row r="374" spans="1:25" ht="19.5" customHeight="1" thickBot="1" x14ac:dyDescent="0.25">
      <c r="A374" s="14"/>
      <c r="B374" s="3"/>
      <c r="C374" s="3"/>
      <c r="D374" s="3"/>
      <c r="E374" s="3"/>
      <c r="F374" s="3"/>
      <c r="G374" s="3"/>
      <c r="H374" s="3"/>
      <c r="I374" s="3"/>
      <c r="J374" s="3"/>
      <c r="K374" s="3"/>
      <c r="L374" s="3"/>
      <c r="M374" s="3"/>
      <c r="N374" s="3"/>
      <c r="O374" s="3"/>
      <c r="P374" s="3"/>
      <c r="Q374" s="3"/>
      <c r="R374" s="3"/>
      <c r="S374" s="3"/>
      <c r="T374" s="3"/>
      <c r="U374" s="3"/>
      <c r="V374" s="3"/>
      <c r="W374" s="3"/>
      <c r="X374" s="4"/>
      <c r="Y374" s="11"/>
    </row>
    <row r="375" spans="1:25" ht="18.75" customHeight="1" thickBot="1" x14ac:dyDescent="0.25">
      <c r="A375" s="14"/>
      <c r="B375" s="406" t="s">
        <v>337</v>
      </c>
      <c r="C375" s="406"/>
      <c r="D375" s="406"/>
      <c r="E375" s="406"/>
      <c r="F375" s="406"/>
      <c r="G375" s="406"/>
      <c r="H375" s="406"/>
      <c r="I375" s="406"/>
      <c r="J375" s="406"/>
      <c r="K375" s="406"/>
      <c r="L375" s="406"/>
      <c r="M375" s="406"/>
      <c r="N375" s="406"/>
      <c r="O375" s="406"/>
      <c r="P375" s="406"/>
      <c r="Q375" s="347"/>
      <c r="R375" s="348"/>
      <c r="S375" s="266"/>
      <c r="T375" s="4"/>
      <c r="U375" s="4"/>
      <c r="V375" s="4"/>
      <c r="W375" s="4"/>
      <c r="X375" s="4"/>
      <c r="Y375" s="11"/>
    </row>
    <row r="376" spans="1:25" ht="6" customHeight="1" thickBot="1" x14ac:dyDescent="0.25">
      <c r="A376" s="14"/>
      <c r="B376" s="208"/>
      <c r="C376" s="208"/>
      <c r="D376" s="208"/>
      <c r="E376" s="208"/>
      <c r="F376" s="208"/>
      <c r="G376" s="208"/>
      <c r="H376" s="208"/>
      <c r="I376" s="208"/>
      <c r="J376" s="208"/>
      <c r="K376" s="208"/>
      <c r="L376" s="208"/>
      <c r="M376" s="208"/>
      <c r="N376" s="208"/>
      <c r="O376" s="208"/>
      <c r="P376" s="208"/>
      <c r="Q376" s="209"/>
      <c r="R376" s="210"/>
      <c r="S376" s="4"/>
      <c r="T376" s="4"/>
      <c r="U376" s="4"/>
      <c r="V376" s="4"/>
      <c r="W376" s="4"/>
      <c r="X376" s="4"/>
      <c r="Y376" s="11"/>
    </row>
    <row r="377" spans="1:25" ht="22.5" customHeight="1" thickBot="1" x14ac:dyDescent="0.25">
      <c r="A377" s="14"/>
      <c r="B377" s="230" t="s">
        <v>472</v>
      </c>
      <c r="C377" s="230"/>
      <c r="D377" s="230"/>
      <c r="E377" s="230"/>
      <c r="F377" s="230"/>
      <c r="G377" s="230"/>
      <c r="H377" s="230"/>
      <c r="I377" s="230"/>
      <c r="J377" s="230"/>
      <c r="K377" s="230"/>
      <c r="L377" s="230"/>
      <c r="M377" s="230"/>
      <c r="N377" s="230"/>
      <c r="O377" s="347"/>
      <c r="P377" s="348"/>
      <c r="Q377" s="71" t="s">
        <v>418</v>
      </c>
      <c r="R377" s="255"/>
      <c r="S377" s="256" t="s">
        <v>307</v>
      </c>
      <c r="T377" s="71"/>
      <c r="U377" s="71"/>
      <c r="V377" s="255"/>
      <c r="W377" s="256" t="s">
        <v>308</v>
      </c>
      <c r="X377" s="256"/>
      <c r="Y377" s="257"/>
    </row>
    <row r="378" spans="1:25" ht="8.25" customHeight="1" x14ac:dyDescent="0.2">
      <c r="A378" s="14"/>
      <c r="B378" s="4"/>
      <c r="C378" s="4"/>
      <c r="D378" s="4"/>
      <c r="E378" s="10"/>
      <c r="F378" s="10"/>
      <c r="G378" s="10"/>
      <c r="H378" s="10"/>
      <c r="I378" s="10"/>
      <c r="J378" s="10"/>
      <c r="K378" s="10"/>
      <c r="L378" s="10"/>
      <c r="M378" s="10"/>
      <c r="N378" s="10"/>
      <c r="O378" s="4"/>
      <c r="P378" s="98"/>
      <c r="Q378" s="98"/>
      <c r="R378" s="98"/>
      <c r="S378" s="98"/>
      <c r="T378" s="98"/>
      <c r="U378" s="98"/>
      <c r="V378" s="98"/>
      <c r="W378" s="98"/>
      <c r="X378" s="98"/>
      <c r="Y378" s="11"/>
    </row>
    <row r="379" spans="1:25" ht="17.25" customHeight="1" x14ac:dyDescent="0.2">
      <c r="A379" s="12" t="s">
        <v>339</v>
      </c>
      <c r="B379" s="337" t="s">
        <v>306</v>
      </c>
      <c r="C379" s="337"/>
      <c r="D379" s="337"/>
      <c r="E379" s="337"/>
      <c r="F379" s="337"/>
      <c r="G379" s="337"/>
      <c r="H379" s="337"/>
      <c r="I379" s="337"/>
      <c r="J379" s="337"/>
      <c r="K379" s="337"/>
      <c r="L379" s="337"/>
      <c r="M379" s="337"/>
      <c r="N379" s="337"/>
      <c r="O379" s="337"/>
      <c r="P379" s="337"/>
      <c r="Q379" s="337"/>
      <c r="R379" s="337"/>
      <c r="S379" s="337"/>
      <c r="T379" s="337"/>
      <c r="U379" s="337"/>
      <c r="V379" s="337"/>
      <c r="W379" s="337"/>
      <c r="X379" s="337"/>
      <c r="Y379" s="338"/>
    </row>
    <row r="380" spans="1:25" ht="8.25" customHeight="1" x14ac:dyDescent="0.2">
      <c r="A380" s="118"/>
      <c r="B380" s="119"/>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24"/>
    </row>
    <row r="381" spans="1:25" x14ac:dyDescent="0.2">
      <c r="A381" s="122"/>
      <c r="B381" s="128" t="s">
        <v>313</v>
      </c>
      <c r="C381" s="4" t="s">
        <v>314</v>
      </c>
      <c r="D381" s="4"/>
      <c r="E381" s="4"/>
      <c r="F381" s="4"/>
      <c r="G381" s="4"/>
      <c r="H381" s="4"/>
      <c r="I381" s="4"/>
      <c r="J381" s="129" t="s">
        <v>315</v>
      </c>
      <c r="K381" s="4" t="s">
        <v>316</v>
      </c>
      <c r="L381" s="4"/>
      <c r="M381" s="4"/>
      <c r="N381" s="4"/>
      <c r="O381" s="4"/>
      <c r="P381" s="4"/>
      <c r="Q381" s="128" t="s">
        <v>317</v>
      </c>
      <c r="R381" s="4" t="s">
        <v>318</v>
      </c>
      <c r="S381" s="4"/>
      <c r="T381" s="4"/>
      <c r="U381" s="4"/>
      <c r="V381" s="4"/>
      <c r="W381" s="4"/>
      <c r="X381" s="4"/>
      <c r="Y381" s="25"/>
    </row>
    <row r="382" spans="1:25" ht="7.5" customHeight="1" x14ac:dyDescent="0.2">
      <c r="A382" s="122"/>
      <c r="B382" s="3"/>
      <c r="C382" s="3"/>
      <c r="D382" s="3"/>
      <c r="E382" s="3"/>
      <c r="F382" s="3"/>
      <c r="G382" s="3"/>
      <c r="H382" s="3"/>
      <c r="I382" s="3"/>
      <c r="J382" s="3"/>
      <c r="K382" s="3"/>
      <c r="L382" s="3"/>
      <c r="M382" s="3"/>
      <c r="N382" s="3"/>
      <c r="O382" s="3"/>
      <c r="P382" s="3"/>
      <c r="Q382" s="3"/>
      <c r="R382" s="3"/>
      <c r="S382" s="3"/>
      <c r="T382" s="3"/>
      <c r="U382" s="3"/>
      <c r="V382" s="3"/>
      <c r="W382" s="3"/>
      <c r="X382" s="3"/>
      <c r="Y382" s="25"/>
    </row>
    <row r="383" spans="1:25" ht="15" customHeight="1" x14ac:dyDescent="0.2">
      <c r="A383" s="138"/>
      <c r="B383" s="404" t="s">
        <v>433</v>
      </c>
      <c r="C383" s="372"/>
      <c r="D383" s="372"/>
      <c r="E383" s="372"/>
      <c r="F383" s="372"/>
      <c r="G383" s="372"/>
      <c r="H383" s="372"/>
      <c r="I383" s="372"/>
      <c r="J383" s="405"/>
      <c r="K383" s="185"/>
      <c r="L383" s="131"/>
      <c r="M383" s="131"/>
      <c r="N383" s="386" t="s">
        <v>464</v>
      </c>
      <c r="O383" s="387"/>
      <c r="P383" s="387"/>
      <c r="Q383" s="387"/>
      <c r="R383" s="387"/>
      <c r="S383" s="387"/>
      <c r="T383" s="387"/>
      <c r="U383" s="387"/>
      <c r="V383" s="388"/>
      <c r="W383" s="185"/>
      <c r="X383" s="131"/>
      <c r="Y383" s="139"/>
    </row>
    <row r="384" spans="1:25" ht="14.25" customHeight="1" x14ac:dyDescent="0.2">
      <c r="A384" s="138"/>
      <c r="B384" s="391" t="s">
        <v>319</v>
      </c>
      <c r="C384" s="350"/>
      <c r="D384" s="350"/>
      <c r="E384" s="350"/>
      <c r="F384" s="350"/>
      <c r="G384" s="350"/>
      <c r="H384" s="350"/>
      <c r="I384" s="350"/>
      <c r="J384" s="350"/>
      <c r="K384" s="138"/>
      <c r="L384" s="136"/>
      <c r="M384" s="139"/>
      <c r="N384" s="389"/>
      <c r="O384" s="389"/>
      <c r="P384" s="389"/>
      <c r="Q384" s="389"/>
      <c r="R384" s="389"/>
      <c r="S384" s="389"/>
      <c r="T384" s="389"/>
      <c r="U384" s="389"/>
      <c r="V384" s="390"/>
      <c r="W384" s="131"/>
      <c r="X384" s="131"/>
      <c r="Y384" s="139"/>
    </row>
    <row r="385" spans="1:26" ht="21.75" customHeight="1" x14ac:dyDescent="0.2">
      <c r="A385" s="138"/>
      <c r="B385" s="316" t="s">
        <v>205</v>
      </c>
      <c r="C385" s="312"/>
      <c r="D385" s="132" t="s">
        <v>180</v>
      </c>
      <c r="E385" s="132" t="s">
        <v>320</v>
      </c>
      <c r="F385" s="312" t="s">
        <v>382</v>
      </c>
      <c r="G385" s="312"/>
      <c r="H385" s="132" t="s">
        <v>179</v>
      </c>
      <c r="I385" s="312" t="s">
        <v>372</v>
      </c>
      <c r="J385" s="312"/>
      <c r="K385" s="394"/>
      <c r="L385" s="395"/>
      <c r="M385" s="396"/>
      <c r="N385" s="350" t="s">
        <v>336</v>
      </c>
      <c r="O385" s="350"/>
      <c r="P385" s="350"/>
      <c r="Q385" s="350"/>
      <c r="R385" s="350"/>
      <c r="S385" s="350"/>
      <c r="T385" s="350"/>
      <c r="U385" s="350"/>
      <c r="V385" s="351"/>
      <c r="W385" s="131"/>
      <c r="X385" s="131"/>
      <c r="Y385" s="139"/>
    </row>
    <row r="386" spans="1:26" ht="19.5" customHeight="1" x14ac:dyDescent="0.2">
      <c r="A386" s="138"/>
      <c r="B386" s="367">
        <f>IF(Q375="1A",E289,0)</f>
        <v>0</v>
      </c>
      <c r="C386" s="368"/>
      <c r="D386" s="144" t="s">
        <v>180</v>
      </c>
      <c r="E386" s="228">
        <f>IF(Q375="1A",C306,0)</f>
        <v>0</v>
      </c>
      <c r="F386" s="323" t="s">
        <v>382</v>
      </c>
      <c r="G386" s="323"/>
      <c r="H386" s="144" t="s">
        <v>179</v>
      </c>
      <c r="I386" s="368">
        <f>IF(Q375=C361,0,(B386*E386)/200)</f>
        <v>0</v>
      </c>
      <c r="J386" s="368"/>
      <c r="K386" s="211"/>
      <c r="L386" s="186"/>
      <c r="M386" s="212"/>
      <c r="N386" s="323" t="s">
        <v>205</v>
      </c>
      <c r="O386" s="323"/>
      <c r="P386" s="184" t="s">
        <v>180</v>
      </c>
      <c r="Q386" s="221" t="s">
        <v>320</v>
      </c>
      <c r="R386" s="323" t="s">
        <v>383</v>
      </c>
      <c r="S386" s="323"/>
      <c r="T386" s="184" t="s">
        <v>179</v>
      </c>
      <c r="U386" s="323" t="s">
        <v>372</v>
      </c>
      <c r="V386" s="839"/>
      <c r="W386" s="213"/>
      <c r="X386" s="131"/>
      <c r="Y386" s="139"/>
    </row>
    <row r="387" spans="1:26" ht="15" customHeight="1" x14ac:dyDescent="0.2">
      <c r="A387" s="138"/>
      <c r="B387" s="213"/>
      <c r="C387" s="213"/>
      <c r="D387" s="213"/>
      <c r="E387" s="213"/>
      <c r="F387" s="213"/>
      <c r="G387" s="213"/>
      <c r="H387" s="213"/>
      <c r="I387" s="213"/>
      <c r="J387" s="213"/>
      <c r="K387" s="213"/>
      <c r="L387" s="213"/>
      <c r="M387" s="213"/>
      <c r="N387" s="367">
        <f>IF(Q375="1B",E289,0)</f>
        <v>0</v>
      </c>
      <c r="O387" s="368"/>
      <c r="P387" s="165" t="s">
        <v>180</v>
      </c>
      <c r="Q387" s="228">
        <f>IF(Q375="1B",C306,0)</f>
        <v>0</v>
      </c>
      <c r="R387" s="323" t="s">
        <v>434</v>
      </c>
      <c r="S387" s="323"/>
      <c r="T387" s="184" t="s">
        <v>179</v>
      </c>
      <c r="U387" s="369">
        <f>IF(Q375="1B",(N387*Q387)/300,0)</f>
        <v>0</v>
      </c>
      <c r="V387" s="370"/>
      <c r="W387" s="213"/>
      <c r="X387" s="131"/>
      <c r="Y387" s="139"/>
    </row>
    <row r="388" spans="1:26" ht="15" customHeight="1" x14ac:dyDescent="0.2">
      <c r="A388" s="138"/>
      <c r="B388" s="448" t="s">
        <v>338</v>
      </c>
      <c r="C388" s="448"/>
      <c r="D388" s="448"/>
      <c r="E388" s="448"/>
      <c r="F388" s="448"/>
      <c r="G388" s="448"/>
      <c r="H388" s="213"/>
      <c r="I388" s="213"/>
      <c r="J388" s="213"/>
      <c r="K388" s="213"/>
      <c r="L388" s="213"/>
      <c r="M388" s="213"/>
      <c r="N388" s="213"/>
      <c r="O388" s="213"/>
      <c r="P388" s="213"/>
      <c r="Q388" s="213"/>
      <c r="R388" s="213"/>
      <c r="S388" s="213"/>
      <c r="T388" s="213"/>
      <c r="U388" s="213"/>
      <c r="V388" s="213"/>
      <c r="W388" s="213"/>
      <c r="X388" s="131"/>
      <c r="Y388" s="139"/>
    </row>
    <row r="389" spans="1:26" ht="14.45" customHeight="1" thickBot="1" x14ac:dyDescent="0.25">
      <c r="A389" s="138"/>
      <c r="B389" s="183" t="s">
        <v>243</v>
      </c>
      <c r="C389" s="184"/>
      <c r="D389" s="184"/>
      <c r="E389" s="784" t="s">
        <v>242</v>
      </c>
      <c r="F389" s="784"/>
      <c r="G389" s="785"/>
      <c r="H389" s="131"/>
      <c r="I389" s="131"/>
      <c r="J389" s="178"/>
      <c r="K389" s="131"/>
      <c r="L389" s="131"/>
      <c r="M389" s="131"/>
      <c r="N389" s="131"/>
      <c r="O389" s="131"/>
      <c r="P389" s="131"/>
      <c r="Q389" s="131"/>
      <c r="R389" s="131"/>
      <c r="S389" s="131"/>
      <c r="T389" s="131"/>
      <c r="U389" s="131"/>
      <c r="V389" s="131"/>
      <c r="W389" s="131"/>
      <c r="X389" s="131"/>
      <c r="Y389" s="139"/>
    </row>
    <row r="390" spans="1:26" ht="21" customHeight="1" thickBot="1" x14ac:dyDescent="0.25">
      <c r="A390" s="138"/>
      <c r="B390" s="840">
        <f>IF(I386=0,U387,I386)</f>
        <v>0</v>
      </c>
      <c r="C390" s="840"/>
      <c r="D390" s="841"/>
      <c r="E390" s="842"/>
      <c r="F390" s="843"/>
      <c r="G390" s="844"/>
      <c r="H390" s="131"/>
      <c r="I390" s="131"/>
      <c r="J390" s="131"/>
      <c r="K390" s="131"/>
      <c r="L390" s="131"/>
      <c r="M390" s="131"/>
      <c r="N390" s="131"/>
      <c r="O390" s="131"/>
      <c r="P390" s="131"/>
      <c r="Q390" s="131"/>
      <c r="R390" s="131"/>
      <c r="S390" s="131"/>
      <c r="T390" s="131"/>
      <c r="U390" s="131"/>
      <c r="V390" s="131"/>
      <c r="W390" s="131"/>
      <c r="X390" s="131"/>
      <c r="Y390" s="139"/>
    </row>
    <row r="391" spans="1:26" ht="23.25" customHeight="1" x14ac:dyDescent="0.2">
      <c r="A391" s="138"/>
      <c r="B391" s="131"/>
      <c r="C391" s="3"/>
      <c r="D391" s="3"/>
      <c r="E391" s="3"/>
      <c r="F391" s="3"/>
      <c r="G391" s="3"/>
      <c r="H391" s="3"/>
      <c r="I391" s="3"/>
      <c r="J391" s="3"/>
      <c r="K391" s="3"/>
      <c r="L391" s="131"/>
      <c r="M391" s="131"/>
      <c r="N391" s="131"/>
      <c r="O391" s="131"/>
      <c r="P391" s="131"/>
      <c r="Q391" s="131"/>
      <c r="R391" s="131"/>
      <c r="S391" s="131"/>
      <c r="T391" s="131"/>
      <c r="U391" s="131"/>
      <c r="V391" s="131"/>
      <c r="W391" s="131"/>
      <c r="X391" s="131"/>
      <c r="Y391" s="139"/>
    </row>
    <row r="392" spans="1:26" ht="17.25" customHeight="1" x14ac:dyDescent="0.2">
      <c r="A392" s="12" t="s">
        <v>22</v>
      </c>
      <c r="B392" s="337" t="s">
        <v>311</v>
      </c>
      <c r="C392" s="337"/>
      <c r="D392" s="337"/>
      <c r="E392" s="337"/>
      <c r="F392" s="337"/>
      <c r="G392" s="337"/>
      <c r="H392" s="337"/>
      <c r="I392" s="337"/>
      <c r="J392" s="337"/>
      <c r="K392" s="337"/>
      <c r="L392" s="337"/>
      <c r="M392" s="337"/>
      <c r="N392" s="337"/>
      <c r="O392" s="337"/>
      <c r="P392" s="337"/>
      <c r="Q392" s="337"/>
      <c r="R392" s="337"/>
      <c r="S392" s="337"/>
      <c r="T392" s="337"/>
      <c r="U392" s="337"/>
      <c r="V392" s="337"/>
      <c r="W392" s="337"/>
      <c r="X392" s="337"/>
      <c r="Y392" s="338"/>
    </row>
    <row r="393" spans="1:26" ht="8.25" customHeight="1" x14ac:dyDescent="0.2">
      <c r="A393" s="118"/>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24"/>
    </row>
    <row r="394" spans="1:26" x14ac:dyDescent="0.2">
      <c r="A394" s="138"/>
      <c r="B394" s="146" t="s">
        <v>340</v>
      </c>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9"/>
      <c r="Z394" s="130"/>
    </row>
    <row r="395" spans="1:26" ht="7.5" customHeight="1" x14ac:dyDescent="0.2">
      <c r="A395" s="138"/>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9"/>
      <c r="Z395" s="130"/>
    </row>
    <row r="396" spans="1:26" x14ac:dyDescent="0.2">
      <c r="A396" s="138"/>
      <c r="B396" s="131" t="s">
        <v>341</v>
      </c>
      <c r="C396" s="131" t="s">
        <v>342</v>
      </c>
      <c r="D396" s="167" t="s">
        <v>423</v>
      </c>
      <c r="E396" s="131" t="s">
        <v>343</v>
      </c>
      <c r="F396" s="131"/>
      <c r="G396" s="131"/>
      <c r="H396" s="131"/>
      <c r="I396" s="131"/>
      <c r="J396" s="131"/>
      <c r="K396" s="131"/>
      <c r="L396" s="131"/>
      <c r="M396" s="131"/>
      <c r="N396" s="131" t="s">
        <v>349</v>
      </c>
      <c r="O396" s="140" t="s">
        <v>342</v>
      </c>
      <c r="P396" s="137" t="s">
        <v>347</v>
      </c>
      <c r="Q396" s="131" t="s">
        <v>343</v>
      </c>
      <c r="R396" s="131"/>
      <c r="S396" s="131"/>
      <c r="T396" s="131"/>
      <c r="U396" s="131"/>
      <c r="V396" s="131"/>
      <c r="W396" s="131"/>
      <c r="X396" s="131"/>
      <c r="Y396" s="139"/>
      <c r="Z396" s="130"/>
    </row>
    <row r="397" spans="1:26" x14ac:dyDescent="0.2">
      <c r="A397" s="138"/>
      <c r="B397" s="131"/>
      <c r="C397" s="131" t="s">
        <v>133</v>
      </c>
      <c r="D397" s="131" t="s">
        <v>179</v>
      </c>
      <c r="E397" s="131" t="s">
        <v>344</v>
      </c>
      <c r="F397" s="131"/>
      <c r="G397" s="131"/>
      <c r="H397" s="131"/>
      <c r="I397" s="131"/>
      <c r="J397" s="131"/>
      <c r="K397" s="131"/>
      <c r="L397" s="131"/>
      <c r="M397" s="131"/>
      <c r="N397" s="131"/>
      <c r="O397" s="131" t="s">
        <v>133</v>
      </c>
      <c r="P397" s="131" t="s">
        <v>179</v>
      </c>
      <c r="Q397" s="131" t="s">
        <v>458</v>
      </c>
      <c r="R397" s="131"/>
      <c r="S397" s="131"/>
      <c r="T397" s="131"/>
      <c r="U397" s="131"/>
      <c r="V397" s="131"/>
      <c r="W397" s="131"/>
      <c r="X397" s="131"/>
      <c r="Y397" s="139"/>
      <c r="Z397" s="130"/>
    </row>
    <row r="398" spans="1:26" ht="15" customHeight="1" x14ac:dyDescent="0.2">
      <c r="A398" s="138"/>
      <c r="B398" s="131"/>
      <c r="C398" s="316" t="s">
        <v>205</v>
      </c>
      <c r="D398" s="312"/>
      <c r="E398" s="317"/>
      <c r="F398" s="758" t="s">
        <v>346</v>
      </c>
      <c r="G398" s="759"/>
      <c r="H398" s="760"/>
      <c r="I398" s="316" t="s">
        <v>345</v>
      </c>
      <c r="J398" s="312"/>
      <c r="K398" s="317"/>
      <c r="L398" s="131"/>
      <c r="M398" s="131"/>
      <c r="N398" s="131"/>
      <c r="O398" s="316" t="s">
        <v>205</v>
      </c>
      <c r="P398" s="312"/>
      <c r="Q398" s="317"/>
      <c r="R398" s="804" t="s">
        <v>352</v>
      </c>
      <c r="S398" s="805"/>
      <c r="T398" s="806"/>
      <c r="U398" s="316" t="s">
        <v>345</v>
      </c>
      <c r="V398" s="312"/>
      <c r="W398" s="317"/>
      <c r="X398" s="131"/>
      <c r="Y398" s="139"/>
      <c r="Z398" s="130"/>
    </row>
    <row r="399" spans="1:26" ht="15" customHeight="1" x14ac:dyDescent="0.2">
      <c r="A399" s="138"/>
      <c r="B399" s="131"/>
      <c r="C399" s="318">
        <f>IF(Q375="2A",E289,0)</f>
        <v>0</v>
      </c>
      <c r="D399" s="319"/>
      <c r="E399" s="319"/>
      <c r="F399" s="761"/>
      <c r="G399" s="762"/>
      <c r="H399" s="763"/>
      <c r="I399" s="756">
        <f>C399/75</f>
        <v>0</v>
      </c>
      <c r="J399" s="756"/>
      <c r="K399" s="757"/>
      <c r="L399" s="131"/>
      <c r="M399" s="131"/>
      <c r="N399" s="131"/>
      <c r="O399" s="318">
        <f>IF(Q375="2B",E289,0)</f>
        <v>0</v>
      </c>
      <c r="P399" s="319"/>
      <c r="Q399" s="319"/>
      <c r="R399" s="807"/>
      <c r="S399" s="808"/>
      <c r="T399" s="809"/>
      <c r="U399" s="756">
        <f>O399/50</f>
        <v>0</v>
      </c>
      <c r="V399" s="756"/>
      <c r="W399" s="757"/>
      <c r="X399" s="131"/>
      <c r="Y399" s="139"/>
      <c r="Z399" s="130"/>
    </row>
    <row r="400" spans="1:26" ht="15" customHeight="1" x14ac:dyDescent="0.2">
      <c r="A400" s="138"/>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9"/>
      <c r="Z400" s="130"/>
    </row>
    <row r="401" spans="1:26" x14ac:dyDescent="0.2">
      <c r="A401" s="138"/>
      <c r="B401" s="131"/>
      <c r="C401" s="448" t="s">
        <v>421</v>
      </c>
      <c r="D401" s="448"/>
      <c r="E401" s="448"/>
      <c r="F401" s="448"/>
      <c r="G401" s="448"/>
      <c r="H401" s="448"/>
      <c r="I401" s="131"/>
      <c r="J401" s="131"/>
      <c r="K401" s="131"/>
      <c r="L401" s="131"/>
      <c r="M401" s="131"/>
      <c r="N401" s="131"/>
      <c r="O401" s="131"/>
      <c r="P401" s="131"/>
      <c r="Q401" s="131"/>
      <c r="R401" s="131"/>
      <c r="S401" s="131"/>
      <c r="T401" s="131"/>
      <c r="U401" s="131"/>
      <c r="V401" s="131"/>
      <c r="W401" s="131"/>
      <c r="X401" s="131"/>
      <c r="Y401" s="139"/>
      <c r="Z401" s="130"/>
    </row>
    <row r="402" spans="1:26" ht="15" customHeight="1" thickBot="1" x14ac:dyDescent="0.25">
      <c r="A402" s="138"/>
      <c r="B402" s="131"/>
      <c r="C402" s="404" t="s">
        <v>243</v>
      </c>
      <c r="D402" s="372"/>
      <c r="E402" s="372"/>
      <c r="F402" s="324" t="s">
        <v>242</v>
      </c>
      <c r="G402" s="325"/>
      <c r="H402" s="326"/>
      <c r="I402" s="131"/>
      <c r="J402" s="131"/>
      <c r="K402" s="131"/>
      <c r="L402" s="131"/>
      <c r="M402" s="131"/>
      <c r="N402" s="131"/>
      <c r="O402" s="131"/>
      <c r="P402" s="131"/>
      <c r="Q402" s="131"/>
      <c r="R402" s="131"/>
      <c r="S402" s="131"/>
      <c r="T402" s="131"/>
      <c r="U402" s="131"/>
      <c r="V402" s="131"/>
      <c r="W402" s="131"/>
      <c r="X402" s="131"/>
      <c r="Y402" s="139"/>
      <c r="Z402" s="130"/>
    </row>
    <row r="403" spans="1:26" ht="15" customHeight="1" x14ac:dyDescent="0.2">
      <c r="A403" s="138"/>
      <c r="B403" s="131"/>
      <c r="C403" s="815">
        <f>IF(I399=0,U399,I399)</f>
        <v>0</v>
      </c>
      <c r="D403" s="815"/>
      <c r="E403" s="816"/>
      <c r="F403" s="819">
        <v>0</v>
      </c>
      <c r="G403" s="820"/>
      <c r="H403" s="821"/>
      <c r="I403" s="131"/>
      <c r="J403" s="131"/>
      <c r="K403" s="131"/>
      <c r="L403" s="131"/>
      <c r="M403" s="131"/>
      <c r="N403" s="131"/>
      <c r="O403" s="131"/>
      <c r="P403" s="131"/>
      <c r="Q403" s="131"/>
      <c r="R403" s="131"/>
      <c r="S403" s="131"/>
      <c r="T403" s="131"/>
      <c r="U403" s="131"/>
      <c r="V403" s="131"/>
      <c r="W403" s="131"/>
      <c r="X403" s="131"/>
      <c r="Y403" s="139"/>
      <c r="Z403" s="130"/>
    </row>
    <row r="404" spans="1:26" ht="14.25" customHeight="1" thickBot="1" x14ac:dyDescent="0.25">
      <c r="A404" s="138"/>
      <c r="B404" s="131"/>
      <c r="C404" s="817"/>
      <c r="D404" s="817"/>
      <c r="E404" s="818"/>
      <c r="F404" s="822"/>
      <c r="G404" s="823"/>
      <c r="H404" s="824"/>
      <c r="I404" s="131"/>
      <c r="J404" s="131"/>
      <c r="K404" s="131"/>
      <c r="L404" s="131"/>
      <c r="M404" s="131"/>
      <c r="N404" s="131"/>
      <c r="O404" s="131"/>
      <c r="P404" s="131"/>
      <c r="Q404" s="131"/>
      <c r="R404" s="131"/>
      <c r="S404" s="131"/>
      <c r="T404" s="131"/>
      <c r="U404" s="131"/>
      <c r="V404" s="131"/>
      <c r="W404" s="131"/>
      <c r="X404" s="131"/>
      <c r="Y404" s="139"/>
      <c r="Z404" s="130"/>
    </row>
    <row r="405" spans="1:26" ht="29.25" customHeight="1" x14ac:dyDescent="0.2">
      <c r="A405" s="138"/>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9"/>
      <c r="Z405" s="130"/>
    </row>
    <row r="406" spans="1:26" ht="6.75" customHeight="1" x14ac:dyDescent="0.2">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0"/>
    </row>
    <row r="407" spans="1:26" ht="20.25" customHeight="1" x14ac:dyDescent="0.2">
      <c r="A407" s="151"/>
      <c r="B407" s="151"/>
      <c r="C407" s="151"/>
      <c r="D407" s="151"/>
      <c r="E407" s="151"/>
      <c r="F407" s="151"/>
      <c r="G407" s="151"/>
      <c r="H407" s="151"/>
      <c r="I407" s="151"/>
      <c r="J407" s="151"/>
      <c r="K407" s="151"/>
      <c r="L407" s="151"/>
      <c r="M407" s="151"/>
      <c r="N407" s="151"/>
      <c r="O407" s="151"/>
      <c r="P407" s="151"/>
      <c r="Q407" s="151"/>
      <c r="R407" s="151"/>
      <c r="S407" s="151"/>
      <c r="T407" s="151"/>
      <c r="U407" s="151"/>
      <c r="V407" s="151"/>
      <c r="W407" s="151"/>
      <c r="X407" s="151"/>
      <c r="Y407" s="151"/>
      <c r="Z407" s="130"/>
    </row>
    <row r="408" spans="1:26" ht="11.25" customHeight="1" x14ac:dyDescent="0.2">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0"/>
    </row>
    <row r="409" spans="1:26" ht="18" customHeight="1" x14ac:dyDescent="0.2">
      <c r="A409" s="12" t="s">
        <v>22</v>
      </c>
      <c r="B409" s="337" t="s">
        <v>469</v>
      </c>
      <c r="C409" s="337"/>
      <c r="D409" s="337"/>
      <c r="E409" s="337"/>
      <c r="F409" s="337"/>
      <c r="G409" s="337"/>
      <c r="H409" s="337"/>
      <c r="I409" s="337"/>
      <c r="J409" s="337"/>
      <c r="K409" s="337"/>
      <c r="L409" s="337"/>
      <c r="M409" s="337"/>
      <c r="N409" s="337"/>
      <c r="O409" s="337"/>
      <c r="P409" s="337"/>
      <c r="Q409" s="337"/>
      <c r="R409" s="337"/>
      <c r="S409" s="337"/>
      <c r="T409" s="337"/>
      <c r="U409" s="337"/>
      <c r="V409" s="337"/>
      <c r="W409" s="337"/>
      <c r="X409" s="337"/>
      <c r="Y409" s="338"/>
    </row>
    <row r="410" spans="1:26" ht="18.75" customHeight="1" x14ac:dyDescent="0.2">
      <c r="A410" s="138"/>
      <c r="B410" s="131" t="s">
        <v>350</v>
      </c>
      <c r="C410" s="795" t="s">
        <v>424</v>
      </c>
      <c r="D410" s="795"/>
      <c r="E410" s="795"/>
      <c r="F410" s="795"/>
      <c r="G410" s="795"/>
      <c r="H410" s="795"/>
      <c r="I410" s="795"/>
      <c r="J410" s="795"/>
      <c r="K410" s="795"/>
      <c r="L410" s="795"/>
      <c r="M410" s="795"/>
      <c r="N410" s="795"/>
      <c r="O410" s="795"/>
      <c r="P410" s="795"/>
      <c r="Q410" s="795"/>
      <c r="R410" s="795"/>
      <c r="S410" s="795"/>
      <c r="T410" s="131"/>
      <c r="U410" s="131"/>
      <c r="V410" s="131"/>
      <c r="W410" s="131"/>
      <c r="X410" s="131"/>
      <c r="Y410" s="139"/>
      <c r="Z410" s="130"/>
    </row>
    <row r="411" spans="1:26" ht="11.25" customHeight="1" x14ac:dyDescent="0.2">
      <c r="A411" s="138"/>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9"/>
      <c r="Z411" s="130"/>
    </row>
    <row r="412" spans="1:26" x14ac:dyDescent="0.2">
      <c r="A412" s="138"/>
      <c r="B412" s="131"/>
      <c r="C412" s="140" t="s">
        <v>133</v>
      </c>
      <c r="D412" s="133" t="s">
        <v>179</v>
      </c>
      <c r="E412" s="131" t="s">
        <v>351</v>
      </c>
      <c r="F412" s="131"/>
      <c r="G412" s="131"/>
      <c r="H412" s="131"/>
      <c r="I412" s="131"/>
      <c r="J412" s="131"/>
      <c r="K412" s="131"/>
      <c r="L412" s="131"/>
      <c r="M412" s="131"/>
      <c r="N412" s="131"/>
      <c r="O412" s="131"/>
      <c r="P412" s="131"/>
      <c r="Q412" s="131"/>
      <c r="R412" s="131"/>
      <c r="S412" s="131"/>
      <c r="T412" s="131"/>
      <c r="U412" s="131"/>
      <c r="V412" s="131"/>
      <c r="W412" s="131"/>
      <c r="X412" s="131"/>
      <c r="Y412" s="139"/>
      <c r="Z412" s="130"/>
    </row>
    <row r="413" spans="1:26" ht="15" customHeight="1" x14ac:dyDescent="0.2">
      <c r="A413" s="138"/>
      <c r="B413" s="131"/>
      <c r="C413" s="316" t="s">
        <v>205</v>
      </c>
      <c r="D413" s="312"/>
      <c r="E413" s="317"/>
      <c r="F413" s="833" t="s">
        <v>353</v>
      </c>
      <c r="G413" s="834"/>
      <c r="H413" s="835"/>
      <c r="I413" s="316" t="s">
        <v>345</v>
      </c>
      <c r="J413" s="312"/>
      <c r="K413" s="317"/>
      <c r="L413" s="131"/>
      <c r="M413" s="131"/>
      <c r="N413" s="131"/>
      <c r="O413" s="131"/>
      <c r="P413" s="131"/>
      <c r="Q413" s="131"/>
      <c r="R413" s="131"/>
      <c r="S413" s="131"/>
      <c r="T413" s="131"/>
      <c r="U413" s="131"/>
      <c r="V413" s="131"/>
      <c r="W413" s="131"/>
      <c r="X413" s="131"/>
      <c r="Y413" s="139"/>
      <c r="Z413" s="130"/>
    </row>
    <row r="414" spans="1:26" ht="15" customHeight="1" x14ac:dyDescent="0.2">
      <c r="A414" s="138"/>
      <c r="B414" s="131"/>
      <c r="C414" s="318">
        <f>IF(Q375="2C",E289,0)</f>
        <v>0</v>
      </c>
      <c r="D414" s="319"/>
      <c r="E414" s="319"/>
      <c r="F414" s="836"/>
      <c r="G414" s="837"/>
      <c r="H414" s="838"/>
      <c r="I414" s="756">
        <f>C414/75</f>
        <v>0</v>
      </c>
      <c r="J414" s="756"/>
      <c r="K414" s="757"/>
      <c r="L414" s="131"/>
      <c r="M414" s="131"/>
      <c r="N414" s="131"/>
      <c r="O414" s="131"/>
      <c r="P414" s="131"/>
      <c r="Q414" s="131"/>
      <c r="R414" s="131"/>
      <c r="S414" s="131"/>
      <c r="T414" s="131"/>
      <c r="U414" s="131"/>
      <c r="V414" s="131"/>
      <c r="W414" s="131"/>
      <c r="X414" s="131"/>
      <c r="Y414" s="139"/>
      <c r="Z414" s="130"/>
    </row>
    <row r="415" spans="1:26" ht="7.5" customHeight="1" x14ac:dyDescent="0.2">
      <c r="A415" s="138"/>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9"/>
      <c r="Z415" s="130"/>
    </row>
    <row r="416" spans="1:26" ht="15" customHeight="1" x14ac:dyDescent="0.2">
      <c r="A416" s="122"/>
      <c r="B416" s="131"/>
      <c r="C416" s="321" t="s">
        <v>348</v>
      </c>
      <c r="D416" s="321"/>
      <c r="E416" s="321"/>
      <c r="F416" s="321"/>
      <c r="G416" s="321"/>
      <c r="H416" s="321"/>
      <c r="I416" s="131"/>
      <c r="J416" s="131"/>
      <c r="K416" s="3"/>
      <c r="L416" s="3"/>
      <c r="M416" s="3"/>
      <c r="N416" s="3"/>
      <c r="O416" s="3"/>
      <c r="P416" s="3"/>
      <c r="Q416" s="3"/>
      <c r="R416" s="3"/>
      <c r="S416" s="3"/>
      <c r="T416" s="3"/>
      <c r="U416" s="3"/>
      <c r="V416" s="3"/>
      <c r="W416" s="3"/>
      <c r="X416" s="3"/>
      <c r="Y416" s="25"/>
    </row>
    <row r="417" spans="1:25" ht="15" thickBot="1" x14ac:dyDescent="0.25">
      <c r="A417" s="122"/>
      <c r="B417" s="131"/>
      <c r="C417" s="404" t="s">
        <v>243</v>
      </c>
      <c r="D417" s="372"/>
      <c r="E417" s="372"/>
      <c r="F417" s="324" t="s">
        <v>242</v>
      </c>
      <c r="G417" s="325"/>
      <c r="H417" s="326"/>
      <c r="I417" s="131"/>
      <c r="J417" s="131"/>
      <c r="K417" s="3"/>
      <c r="L417" s="3"/>
      <c r="M417" s="3"/>
      <c r="N417" s="3"/>
      <c r="O417" s="3"/>
      <c r="P417" s="3"/>
      <c r="Q417" s="3"/>
      <c r="R417" s="3"/>
      <c r="S417" s="3"/>
      <c r="T417" s="3"/>
      <c r="U417" s="3"/>
      <c r="V417" s="3"/>
      <c r="W417" s="3"/>
      <c r="X417" s="3"/>
      <c r="Y417" s="25"/>
    </row>
    <row r="418" spans="1:25" ht="15" customHeight="1" x14ac:dyDescent="0.2">
      <c r="A418" s="122"/>
      <c r="B418" s="131"/>
      <c r="C418" s="829">
        <f>IF(I414=0,0,I414)</f>
        <v>0</v>
      </c>
      <c r="D418" s="829"/>
      <c r="E418" s="830"/>
      <c r="F418" s="331"/>
      <c r="G418" s="332"/>
      <c r="H418" s="333"/>
      <c r="I418" s="131"/>
      <c r="J418" s="131"/>
      <c r="K418" s="3"/>
      <c r="L418" s="3"/>
      <c r="M418" s="3"/>
      <c r="N418" s="3"/>
      <c r="O418" s="3"/>
      <c r="P418" s="3"/>
      <c r="Q418" s="3"/>
      <c r="R418" s="3"/>
      <c r="S418" s="3"/>
      <c r="T418" s="3"/>
      <c r="U418" s="3"/>
      <c r="V418" s="3"/>
      <c r="W418" s="3"/>
      <c r="X418" s="3"/>
      <c r="Y418" s="25"/>
    </row>
    <row r="419" spans="1:25" ht="15" customHeight="1" thickBot="1" x14ac:dyDescent="0.25">
      <c r="A419" s="122"/>
      <c r="B419" s="131"/>
      <c r="C419" s="831"/>
      <c r="D419" s="831"/>
      <c r="E419" s="832"/>
      <c r="F419" s="334"/>
      <c r="G419" s="335"/>
      <c r="H419" s="336"/>
      <c r="I419" s="131"/>
      <c r="J419" s="131"/>
      <c r="K419" s="3"/>
      <c r="L419" s="3"/>
      <c r="M419" s="3"/>
      <c r="N419" s="3"/>
      <c r="O419" s="3"/>
      <c r="P419" s="3"/>
      <c r="Q419" s="3"/>
      <c r="R419" s="3"/>
      <c r="S419" s="3"/>
      <c r="T419" s="3"/>
      <c r="U419" s="3"/>
      <c r="V419" s="3"/>
      <c r="W419" s="3"/>
      <c r="X419" s="3"/>
      <c r="Y419" s="25"/>
    </row>
    <row r="420" spans="1:25" x14ac:dyDescent="0.2">
      <c r="A420" s="122"/>
      <c r="B420" s="3"/>
      <c r="C420" s="3"/>
      <c r="D420" s="3"/>
      <c r="E420" s="3"/>
      <c r="F420" s="3"/>
      <c r="G420" s="3"/>
      <c r="H420" s="3"/>
      <c r="I420" s="3"/>
      <c r="J420" s="3"/>
      <c r="K420" s="3"/>
      <c r="L420" s="3"/>
      <c r="M420" s="3"/>
      <c r="N420" s="3"/>
      <c r="O420" s="3"/>
      <c r="P420" s="3"/>
      <c r="Q420" s="3"/>
      <c r="R420" s="3"/>
      <c r="S420" s="3"/>
      <c r="T420" s="3"/>
      <c r="U420" s="3"/>
      <c r="V420" s="3"/>
      <c r="W420" s="3"/>
      <c r="X420" s="3"/>
      <c r="Y420" s="25"/>
    </row>
    <row r="421" spans="1:25" x14ac:dyDescent="0.2">
      <c r="A421" s="122"/>
      <c r="B421" s="786" t="s">
        <v>470</v>
      </c>
      <c r="C421" s="786"/>
      <c r="D421" s="786"/>
      <c r="E421" s="786"/>
      <c r="F421" s="786"/>
      <c r="G421" s="786"/>
      <c r="H421" s="786"/>
      <c r="I421" s="786"/>
      <c r="J421" s="786"/>
      <c r="K421" s="786"/>
      <c r="L421" s="786"/>
      <c r="M421" s="786"/>
      <c r="N421" s="786"/>
      <c r="O421" s="786"/>
      <c r="P421" s="786"/>
      <c r="Q421" s="786"/>
      <c r="R421" s="786"/>
      <c r="S421" s="786"/>
      <c r="T421" s="786"/>
      <c r="U421" s="786"/>
      <c r="V421" s="3"/>
      <c r="W421" s="3"/>
      <c r="X421" s="3"/>
      <c r="Y421" s="25"/>
    </row>
    <row r="422" spans="1:25" ht="10.5" customHeight="1" thickBot="1" x14ac:dyDescent="0.25">
      <c r="A422" s="122"/>
      <c r="B422" s="271"/>
      <c r="C422" s="271"/>
      <c r="D422" s="271"/>
      <c r="E422" s="271"/>
      <c r="F422" s="271"/>
      <c r="G422" s="271"/>
      <c r="H422" s="271"/>
      <c r="I422" s="271"/>
      <c r="J422" s="271"/>
      <c r="K422" s="271"/>
      <c r="L422" s="271"/>
      <c r="M422" s="271"/>
      <c r="N422" s="271"/>
      <c r="O422" s="271"/>
      <c r="P422" s="3"/>
      <c r="Q422" s="3"/>
      <c r="R422" s="3"/>
      <c r="S422" s="3"/>
      <c r="T422" s="3"/>
      <c r="U422" s="3"/>
      <c r="V422" s="3"/>
      <c r="W422" s="3"/>
      <c r="X422" s="3"/>
      <c r="Y422" s="25"/>
    </row>
    <row r="423" spans="1:25" ht="18.75" customHeight="1" thickBot="1" x14ac:dyDescent="0.3">
      <c r="A423" s="122"/>
      <c r="B423" s="131"/>
      <c r="C423" s="131" t="s">
        <v>354</v>
      </c>
      <c r="D423" s="131"/>
      <c r="E423" s="131"/>
      <c r="F423" s="131"/>
      <c r="G423" s="131"/>
      <c r="H423" s="131"/>
      <c r="I423" s="131"/>
      <c r="J423" s="131"/>
      <c r="K423" s="365"/>
      <c r="L423" s="382"/>
      <c r="M423" s="383"/>
      <c r="N423" s="131"/>
      <c r="O423" s="3"/>
      <c r="P423" s="3"/>
      <c r="Q423" s="3"/>
      <c r="R423" s="3"/>
      <c r="S423" s="3"/>
      <c r="T423" s="3"/>
      <c r="U423" s="3"/>
      <c r="V423" s="3"/>
      <c r="W423" s="3"/>
      <c r="X423" s="3"/>
      <c r="Y423" s="25"/>
    </row>
    <row r="424" spans="1:25" ht="7.5" customHeight="1" thickBot="1" x14ac:dyDescent="0.3">
      <c r="A424" s="122"/>
      <c r="B424" s="131"/>
      <c r="C424" s="131"/>
      <c r="D424" s="131"/>
      <c r="E424" s="131"/>
      <c r="F424" s="131"/>
      <c r="G424" s="131"/>
      <c r="H424" s="131"/>
      <c r="I424" s="131"/>
      <c r="J424" s="131"/>
      <c r="K424" s="263"/>
      <c r="L424" s="263"/>
      <c r="M424" s="264"/>
      <c r="N424" s="131"/>
      <c r="O424" s="3"/>
      <c r="P424" s="3"/>
      <c r="Q424" s="3"/>
      <c r="R424" s="3"/>
      <c r="S424" s="3"/>
      <c r="T424" s="3"/>
      <c r="U424" s="3"/>
      <c r="V424" s="3"/>
      <c r="W424" s="3"/>
      <c r="X424" s="3"/>
      <c r="Y424" s="25"/>
    </row>
    <row r="425" spans="1:25" ht="21" customHeight="1" thickBot="1" x14ac:dyDescent="0.3">
      <c r="A425" s="122"/>
      <c r="B425" s="131"/>
      <c r="C425" s="131" t="s">
        <v>355</v>
      </c>
      <c r="D425" s="131"/>
      <c r="E425" s="131"/>
      <c r="F425" s="131"/>
      <c r="G425" s="131"/>
      <c r="H425" s="131"/>
      <c r="I425" s="131"/>
      <c r="J425" s="365"/>
      <c r="K425" s="382"/>
      <c r="L425" s="383"/>
      <c r="M425" s="131"/>
      <c r="N425" s="131"/>
      <c r="O425" s="3"/>
      <c r="P425" s="3"/>
      <c r="Q425" s="3"/>
      <c r="R425" s="3"/>
      <c r="S425" s="3"/>
      <c r="T425" s="3"/>
      <c r="U425" s="3"/>
      <c r="V425" s="3"/>
      <c r="W425" s="3"/>
      <c r="X425" s="3"/>
      <c r="Y425" s="25"/>
    </row>
    <row r="426" spans="1:25" x14ac:dyDescent="0.2">
      <c r="A426" s="122"/>
      <c r="B426" s="3"/>
      <c r="C426" s="3"/>
      <c r="D426" s="3"/>
      <c r="E426" s="3"/>
      <c r="F426" s="3"/>
      <c r="G426" s="3"/>
      <c r="H426" s="3"/>
      <c r="I426" s="3"/>
      <c r="J426" s="3"/>
      <c r="K426" s="3"/>
      <c r="L426" s="3"/>
      <c r="M426" s="3"/>
      <c r="N426" s="3"/>
      <c r="O426" s="3"/>
      <c r="P426" s="3"/>
      <c r="Q426" s="3"/>
      <c r="R426" s="3"/>
      <c r="S426" s="3"/>
      <c r="T426" s="3"/>
      <c r="U426" s="3"/>
      <c r="V426" s="3"/>
      <c r="W426" s="3"/>
      <c r="X426" s="3"/>
      <c r="Y426" s="25"/>
    </row>
    <row r="427" spans="1:25" ht="18" customHeight="1" x14ac:dyDescent="0.2">
      <c r="A427" s="122"/>
      <c r="B427" s="131" t="s">
        <v>356</v>
      </c>
      <c r="C427" s="146" t="s">
        <v>357</v>
      </c>
      <c r="D427" s="131"/>
      <c r="E427" s="131"/>
      <c r="F427" s="131"/>
      <c r="G427" s="131"/>
      <c r="H427" s="131"/>
      <c r="I427" s="131"/>
      <c r="J427" s="131"/>
      <c r="K427" s="131"/>
      <c r="L427" s="131"/>
      <c r="M427" s="131"/>
      <c r="N427" s="131"/>
      <c r="O427" s="131"/>
      <c r="P427" s="131"/>
      <c r="Q427" s="131"/>
      <c r="R427" s="131"/>
      <c r="S427" s="131"/>
      <c r="T427" s="131"/>
      <c r="U427" s="131"/>
      <c r="V427" s="131"/>
      <c r="W427" s="131"/>
      <c r="X427" s="3"/>
      <c r="Y427" s="25"/>
    </row>
    <row r="428" spans="1:25" x14ac:dyDescent="0.2">
      <c r="A428" s="122"/>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3"/>
      <c r="Y428" s="25"/>
    </row>
    <row r="429" spans="1:25" x14ac:dyDescent="0.2">
      <c r="A429" s="122"/>
      <c r="B429" s="131"/>
      <c r="C429" s="140" t="s">
        <v>133</v>
      </c>
      <c r="D429" s="133" t="s">
        <v>179</v>
      </c>
      <c r="E429" s="131" t="s">
        <v>358</v>
      </c>
      <c r="F429" s="131"/>
      <c r="G429" s="131"/>
      <c r="H429" s="131"/>
      <c r="I429" s="131"/>
      <c r="J429" s="131"/>
      <c r="K429" s="131"/>
      <c r="L429" s="131"/>
      <c r="M429" s="131"/>
      <c r="N429" s="131"/>
      <c r="O429" s="131"/>
      <c r="P429" s="131"/>
      <c r="Q429" s="131"/>
      <c r="R429" s="131"/>
      <c r="S429" s="131"/>
      <c r="T429" s="131"/>
      <c r="U429" s="131"/>
      <c r="V429" s="131"/>
      <c r="W429" s="131"/>
      <c r="X429" s="3"/>
      <c r="Y429" s="25"/>
    </row>
    <row r="430" spans="1:25" ht="15" customHeight="1" x14ac:dyDescent="0.2">
      <c r="A430" s="122"/>
      <c r="B430" s="131"/>
      <c r="C430" s="790" t="s">
        <v>205</v>
      </c>
      <c r="D430" s="790"/>
      <c r="E430" s="790"/>
      <c r="F430" s="792" t="s">
        <v>180</v>
      </c>
      <c r="G430" s="316" t="s">
        <v>320</v>
      </c>
      <c r="H430" s="312"/>
      <c r="I430" s="317"/>
      <c r="J430" s="793" t="s">
        <v>457</v>
      </c>
      <c r="K430" s="373"/>
      <c r="L430" s="298" t="s">
        <v>133</v>
      </c>
      <c r="M430" s="666"/>
      <c r="N430" s="299"/>
      <c r="O430" s="131"/>
      <c r="P430" s="131"/>
      <c r="Q430" s="131"/>
      <c r="R430" s="229"/>
      <c r="S430" s="131"/>
      <c r="T430" s="131"/>
      <c r="U430" s="131"/>
      <c r="V430" s="131"/>
      <c r="W430" s="131"/>
      <c r="X430" s="3"/>
      <c r="Y430" s="25"/>
    </row>
    <row r="431" spans="1:25" ht="15" customHeight="1" x14ac:dyDescent="0.2">
      <c r="A431" s="122"/>
      <c r="B431" s="131"/>
      <c r="C431" s="791">
        <f>E289</f>
        <v>0</v>
      </c>
      <c r="D431" s="791"/>
      <c r="E431" s="791"/>
      <c r="F431" s="792"/>
      <c r="G431" s="318">
        <f>C306</f>
        <v>0</v>
      </c>
      <c r="H431" s="319"/>
      <c r="I431" s="320"/>
      <c r="J431" s="793"/>
      <c r="K431" s="373"/>
      <c r="L431" s="794">
        <f>(C431*G431)/850</f>
        <v>0</v>
      </c>
      <c r="M431" s="756"/>
      <c r="N431" s="757"/>
      <c r="O431" s="131"/>
      <c r="P431" s="131"/>
      <c r="Q431" s="131"/>
      <c r="R431" s="131"/>
      <c r="S431" s="131"/>
      <c r="T431" s="131"/>
      <c r="U431" s="131"/>
      <c r="V431" s="131"/>
      <c r="W431" s="131"/>
      <c r="X431" s="3"/>
      <c r="Y431" s="25"/>
    </row>
    <row r="432" spans="1:25" ht="10.5" customHeight="1" x14ac:dyDescent="0.2">
      <c r="A432" s="122"/>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3"/>
      <c r="Y432" s="25"/>
    </row>
    <row r="433" spans="1:25" ht="13.5" customHeight="1" x14ac:dyDescent="0.2">
      <c r="A433" s="122"/>
      <c r="B433" s="131"/>
      <c r="C433" s="321" t="s">
        <v>359</v>
      </c>
      <c r="D433" s="321"/>
      <c r="E433" s="321"/>
      <c r="F433" s="321"/>
      <c r="G433" s="321"/>
      <c r="H433" s="321"/>
      <c r="I433" s="131"/>
      <c r="J433" s="131"/>
      <c r="K433" s="131"/>
      <c r="L433" s="131"/>
      <c r="M433" s="131"/>
      <c r="N433" s="131"/>
      <c r="O433" s="131"/>
      <c r="P433" s="131"/>
      <c r="Q433" s="131"/>
      <c r="R433" s="131"/>
      <c r="S433" s="131"/>
      <c r="T433" s="131"/>
      <c r="U433" s="131"/>
      <c r="V433" s="131"/>
      <c r="W433" s="131"/>
      <c r="X433" s="3"/>
      <c r="Y433" s="25"/>
    </row>
    <row r="434" spans="1:25" ht="15" thickBot="1" x14ac:dyDescent="0.25">
      <c r="A434" s="122"/>
      <c r="B434" s="3"/>
      <c r="C434" s="322" t="s">
        <v>243</v>
      </c>
      <c r="D434" s="323"/>
      <c r="E434" s="323"/>
      <c r="F434" s="324" t="s">
        <v>242</v>
      </c>
      <c r="G434" s="325"/>
      <c r="H434" s="326"/>
      <c r="I434" s="3"/>
      <c r="J434" s="3"/>
      <c r="K434" s="3"/>
      <c r="L434" s="3"/>
      <c r="M434" s="3"/>
      <c r="N434" s="3"/>
      <c r="O434" s="3"/>
      <c r="P434" s="3"/>
      <c r="Q434" s="3"/>
      <c r="R434" s="3"/>
      <c r="S434" s="3"/>
      <c r="T434" s="3"/>
      <c r="U434" s="3"/>
      <c r="V434" s="3"/>
      <c r="W434" s="3"/>
      <c r="X434" s="3"/>
      <c r="Y434" s="25"/>
    </row>
    <row r="435" spans="1:25" x14ac:dyDescent="0.2">
      <c r="A435" s="122"/>
      <c r="B435" s="3"/>
      <c r="C435" s="327">
        <f>IF(L431=0,0,L431)</f>
        <v>0</v>
      </c>
      <c r="D435" s="327"/>
      <c r="E435" s="328"/>
      <c r="F435" s="331"/>
      <c r="G435" s="332"/>
      <c r="H435" s="333"/>
      <c r="I435" s="3"/>
      <c r="J435" s="3"/>
      <c r="K435" s="3"/>
      <c r="L435" s="3"/>
      <c r="M435" s="3"/>
      <c r="N435" s="3"/>
      <c r="O435" s="3"/>
      <c r="P435" s="3"/>
      <c r="Q435" s="3"/>
      <c r="R435" s="3"/>
      <c r="S435" s="3"/>
      <c r="T435" s="3"/>
      <c r="U435" s="3"/>
      <c r="V435" s="3"/>
      <c r="W435" s="3"/>
      <c r="X435" s="3"/>
      <c r="Y435" s="25"/>
    </row>
    <row r="436" spans="1:25" ht="15" thickBot="1" x14ac:dyDescent="0.25">
      <c r="A436" s="122"/>
      <c r="B436" s="3"/>
      <c r="C436" s="329"/>
      <c r="D436" s="329"/>
      <c r="E436" s="330"/>
      <c r="F436" s="334"/>
      <c r="G436" s="335"/>
      <c r="H436" s="336"/>
      <c r="I436" s="3"/>
      <c r="J436" s="3"/>
      <c r="K436" s="3"/>
      <c r="L436" s="3"/>
      <c r="M436" s="3"/>
      <c r="N436" s="3"/>
      <c r="O436" s="3"/>
      <c r="P436" s="3"/>
      <c r="Q436" s="3"/>
      <c r="R436" s="3"/>
      <c r="S436" s="3"/>
      <c r="T436" s="3"/>
      <c r="U436" s="3"/>
      <c r="V436" s="3"/>
      <c r="W436" s="3"/>
      <c r="X436" s="3"/>
      <c r="Y436" s="25"/>
    </row>
    <row r="437" spans="1:25" x14ac:dyDescent="0.2">
      <c r="A437" s="147"/>
      <c r="B437" s="148"/>
      <c r="C437" s="148"/>
      <c r="D437" s="148"/>
      <c r="E437" s="148"/>
      <c r="F437" s="148"/>
      <c r="G437" s="148"/>
      <c r="H437" s="148"/>
      <c r="I437" s="148"/>
      <c r="J437" s="148"/>
      <c r="K437" s="148"/>
      <c r="L437" s="148"/>
      <c r="M437" s="148"/>
      <c r="N437" s="148"/>
      <c r="O437" s="148"/>
      <c r="P437" s="148"/>
      <c r="Q437" s="148"/>
      <c r="R437" s="148"/>
      <c r="S437" s="148"/>
      <c r="T437" s="148"/>
      <c r="U437" s="148"/>
      <c r="V437" s="148"/>
      <c r="W437" s="148"/>
      <c r="X437" s="148"/>
      <c r="Y437" s="149"/>
    </row>
    <row r="438" spans="1:25" ht="18.75" customHeight="1" x14ac:dyDescent="0.2">
      <c r="A438" s="12" t="s">
        <v>39</v>
      </c>
      <c r="B438" s="337" t="s">
        <v>360</v>
      </c>
      <c r="C438" s="337"/>
      <c r="D438" s="337"/>
      <c r="E438" s="337"/>
      <c r="F438" s="337"/>
      <c r="G438" s="337"/>
      <c r="H438" s="337"/>
      <c r="I438" s="337"/>
      <c r="J438" s="337"/>
      <c r="K438" s="337"/>
      <c r="L438" s="337"/>
      <c r="M438" s="337"/>
      <c r="N438" s="337"/>
      <c r="O438" s="337"/>
      <c r="P438" s="337"/>
      <c r="Q438" s="337"/>
      <c r="R438" s="337"/>
      <c r="S438" s="337"/>
      <c r="T438" s="337"/>
      <c r="U438" s="337"/>
      <c r="V438" s="337"/>
      <c r="W438" s="337"/>
      <c r="X438" s="337"/>
      <c r="Y438" s="338"/>
    </row>
    <row r="439" spans="1:25" ht="20.25" customHeight="1" x14ac:dyDescent="0.2">
      <c r="A439" s="19"/>
      <c r="B439" s="13"/>
      <c r="C439" s="339" t="s">
        <v>361</v>
      </c>
      <c r="D439" s="339"/>
      <c r="E439" s="339"/>
      <c r="F439" s="339"/>
      <c r="G439" s="339"/>
      <c r="H439" s="339"/>
      <c r="I439" s="339"/>
      <c r="J439" s="339"/>
      <c r="K439" s="339"/>
      <c r="L439" s="339"/>
      <c r="M439" s="339"/>
      <c r="N439" s="339"/>
      <c r="O439" s="339"/>
      <c r="P439" s="339"/>
      <c r="Q439" s="3"/>
      <c r="R439" s="3"/>
      <c r="S439" s="3"/>
      <c r="T439" s="3"/>
      <c r="U439" s="3"/>
      <c r="V439" s="3"/>
      <c r="W439" s="3"/>
      <c r="X439" s="3"/>
      <c r="Y439" s="25"/>
    </row>
    <row r="440" spans="1:25" x14ac:dyDescent="0.2">
      <c r="A440" s="14"/>
      <c r="B440" s="10"/>
      <c r="C440" s="340" t="s">
        <v>362</v>
      </c>
      <c r="D440" s="340"/>
      <c r="E440" s="340"/>
      <c r="F440" s="340"/>
      <c r="G440" s="340"/>
      <c r="H440" s="340"/>
      <c r="I440" s="340"/>
      <c r="J440" s="340"/>
      <c r="K440" s="340"/>
      <c r="L440" s="340"/>
      <c r="M440" s="340"/>
      <c r="N440" s="340"/>
      <c r="O440" s="340"/>
      <c r="P440" s="340"/>
      <c r="Q440" s="3"/>
      <c r="R440" s="3"/>
      <c r="S440" s="3"/>
      <c r="T440" s="3"/>
      <c r="U440" s="3"/>
      <c r="V440" s="3"/>
      <c r="W440" s="3"/>
      <c r="X440" s="3"/>
      <c r="Y440" s="25"/>
    </row>
    <row r="441" spans="1:25" ht="17.25" customHeight="1" x14ac:dyDescent="0.2">
      <c r="A441" s="14"/>
      <c r="B441" s="10"/>
      <c r="C441" s="3"/>
      <c r="D441" s="3"/>
      <c r="E441" s="3"/>
      <c r="F441" s="3"/>
      <c r="G441" s="3"/>
      <c r="H441" s="3"/>
      <c r="I441" s="3"/>
      <c r="J441" s="3"/>
      <c r="K441" s="3"/>
      <c r="L441" s="3"/>
      <c r="M441" s="3"/>
      <c r="N441" s="3"/>
      <c r="O441" s="3"/>
      <c r="P441" s="3"/>
      <c r="Q441" s="3"/>
      <c r="R441" s="3"/>
      <c r="S441" s="3"/>
      <c r="T441" s="3"/>
      <c r="U441" s="3"/>
      <c r="V441" s="3"/>
      <c r="W441" s="3"/>
      <c r="X441" s="3"/>
      <c r="Y441" s="25"/>
    </row>
    <row r="442" spans="1:25" ht="15" customHeight="1" x14ac:dyDescent="0.2">
      <c r="A442" s="14"/>
      <c r="B442" s="10"/>
      <c r="C442" s="472" t="s">
        <v>370</v>
      </c>
      <c r="D442" s="473"/>
      <c r="E442" s="473"/>
      <c r="F442" s="473"/>
      <c r="G442" s="473"/>
      <c r="H442" s="473"/>
      <c r="I442" s="789"/>
      <c r="J442" s="342" t="s">
        <v>363</v>
      </c>
      <c r="K442" s="343"/>
      <c r="L442" s="343"/>
      <c r="M442" s="343"/>
      <c r="N442" s="343"/>
      <c r="O442" s="343"/>
      <c r="P442" s="344"/>
      <c r="Q442" s="3"/>
      <c r="R442" s="788"/>
      <c r="S442" s="788"/>
      <c r="T442" s="788"/>
      <c r="U442" s="788"/>
      <c r="V442" s="788"/>
      <c r="W442" s="788"/>
      <c r="X442" s="788"/>
      <c r="Y442" s="25"/>
    </row>
    <row r="443" spans="1:25" ht="12" customHeight="1" x14ac:dyDescent="0.2">
      <c r="A443" s="14"/>
      <c r="B443" s="10"/>
      <c r="C443" s="474"/>
      <c r="D443" s="475"/>
      <c r="E443" s="475"/>
      <c r="F443" s="475"/>
      <c r="G443" s="475"/>
      <c r="H443" s="475"/>
      <c r="I443" s="767"/>
      <c r="J443" s="781" t="s">
        <v>364</v>
      </c>
      <c r="K443" s="782"/>
      <c r="L443" s="782"/>
      <c r="M443" s="782"/>
      <c r="N443" s="782"/>
      <c r="O443" s="782"/>
      <c r="P443" s="783"/>
      <c r="Q443" s="3"/>
      <c r="R443" s="788"/>
      <c r="S443" s="788"/>
      <c r="T443" s="788"/>
      <c r="U443" s="788"/>
      <c r="V443" s="788"/>
      <c r="W443" s="788"/>
      <c r="X443" s="788"/>
      <c r="Y443" s="25"/>
    </row>
    <row r="444" spans="1:25" ht="18.75" customHeight="1" x14ac:dyDescent="0.2">
      <c r="A444" s="14"/>
      <c r="B444" s="11"/>
      <c r="C444" s="103"/>
      <c r="D444" s="294" t="s">
        <v>365</v>
      </c>
      <c r="E444" s="294"/>
      <c r="F444" s="294"/>
      <c r="G444" s="294"/>
      <c r="H444" s="294"/>
      <c r="I444" s="295"/>
      <c r="J444" s="341">
        <v>10</v>
      </c>
      <c r="K444" s="341"/>
      <c r="L444" s="341"/>
      <c r="M444" s="341"/>
      <c r="N444" s="341"/>
      <c r="O444" s="341"/>
      <c r="P444" s="341"/>
      <c r="Q444" s="3"/>
      <c r="R444" s="258"/>
      <c r="S444" s="258"/>
      <c r="T444" s="258"/>
      <c r="U444" s="258"/>
      <c r="V444" s="258"/>
      <c r="W444" s="258"/>
      <c r="X444" s="258"/>
      <c r="Y444" s="25"/>
    </row>
    <row r="445" spans="1:25" ht="18.75" customHeight="1" x14ac:dyDescent="0.25">
      <c r="A445" s="14"/>
      <c r="B445" s="11"/>
      <c r="C445" s="103"/>
      <c r="D445" s="294" t="s">
        <v>366</v>
      </c>
      <c r="E445" s="294"/>
      <c r="F445" s="294"/>
      <c r="G445" s="294"/>
      <c r="H445" s="294"/>
      <c r="I445" s="295"/>
      <c r="J445" s="341">
        <v>8</v>
      </c>
      <c r="K445" s="341"/>
      <c r="L445" s="341"/>
      <c r="M445" s="341"/>
      <c r="N445" s="341"/>
      <c r="O445" s="341"/>
      <c r="P445" s="341"/>
      <c r="Q445" s="3"/>
      <c r="R445" s="258"/>
      <c r="S445" s="272"/>
      <c r="T445" s="262"/>
      <c r="U445" s="258"/>
      <c r="V445" s="258"/>
      <c r="W445" s="258"/>
      <c r="X445" s="258"/>
      <c r="Y445" s="25"/>
    </row>
    <row r="446" spans="1:25" ht="18.75" customHeight="1" x14ac:dyDescent="0.25">
      <c r="A446" s="14"/>
      <c r="B446" s="11"/>
      <c r="C446" s="10"/>
      <c r="D446" s="294" t="s">
        <v>367</v>
      </c>
      <c r="E446" s="294"/>
      <c r="F446" s="294"/>
      <c r="G446" s="294"/>
      <c r="H446" s="294"/>
      <c r="I446" s="295"/>
      <c r="J446" s="341">
        <v>6</v>
      </c>
      <c r="K446" s="341"/>
      <c r="L446" s="341"/>
      <c r="M446" s="341"/>
      <c r="N446" s="341"/>
      <c r="O446" s="341"/>
      <c r="P446" s="341"/>
      <c r="Q446" s="3"/>
      <c r="R446" s="787"/>
      <c r="S446" s="787"/>
      <c r="T446" s="262"/>
      <c r="U446" s="258"/>
      <c r="V446" s="258"/>
      <c r="W446" s="258"/>
      <c r="X446" s="258"/>
      <c r="Y446" s="25"/>
    </row>
    <row r="447" spans="1:25" ht="18.75" customHeight="1" x14ac:dyDescent="0.2">
      <c r="A447" s="14"/>
      <c r="B447" s="11"/>
      <c r="C447" s="190"/>
      <c r="D447" s="294" t="s">
        <v>368</v>
      </c>
      <c r="E447" s="294"/>
      <c r="F447" s="294"/>
      <c r="G447" s="294"/>
      <c r="H447" s="294"/>
      <c r="I447" s="295"/>
      <c r="J447" s="341">
        <v>4</v>
      </c>
      <c r="K447" s="341"/>
      <c r="L447" s="341"/>
      <c r="M447" s="341"/>
      <c r="N447" s="341"/>
      <c r="O447" s="341"/>
      <c r="P447" s="341"/>
      <c r="Q447" s="3"/>
      <c r="R447" s="258"/>
      <c r="S447" s="258"/>
      <c r="T447" s="258"/>
      <c r="U447" s="258"/>
      <c r="V447" s="258"/>
      <c r="W447" s="258"/>
      <c r="X447" s="258"/>
      <c r="Y447" s="25"/>
    </row>
    <row r="448" spans="1:25" ht="25.5" customHeight="1" x14ac:dyDescent="0.2">
      <c r="A448" s="14"/>
      <c r="B448" s="4"/>
      <c r="C448" s="314" t="s">
        <v>471</v>
      </c>
      <c r="D448" s="314"/>
      <c r="E448" s="314"/>
      <c r="F448" s="314"/>
      <c r="G448" s="314"/>
      <c r="H448" s="314"/>
      <c r="I448" s="314"/>
      <c r="J448" s="314"/>
      <c r="K448" s="314"/>
      <c r="L448" s="314"/>
      <c r="M448" s="314"/>
      <c r="N448" s="314"/>
      <c r="O448" s="314"/>
      <c r="P448" s="314"/>
      <c r="Q448" s="3"/>
      <c r="R448" s="3"/>
      <c r="S448" s="3"/>
      <c r="T448" s="3"/>
      <c r="U448" s="3"/>
      <c r="V448" s="3"/>
      <c r="W448" s="3"/>
      <c r="X448" s="3"/>
      <c r="Y448" s="25"/>
    </row>
    <row r="449" spans="1:26" ht="15" customHeight="1" x14ac:dyDescent="0.2">
      <c r="A449" s="138"/>
      <c r="B449" s="131"/>
      <c r="C449" s="315"/>
      <c r="D449" s="315"/>
      <c r="E449" s="315"/>
      <c r="F449" s="315"/>
      <c r="G449" s="315"/>
      <c r="H449" s="315"/>
      <c r="I449" s="315"/>
      <c r="J449" s="315"/>
      <c r="K449" s="315"/>
      <c r="L449" s="315"/>
      <c r="M449" s="315"/>
      <c r="N449" s="315"/>
      <c r="O449" s="315"/>
      <c r="P449" s="315"/>
      <c r="Q449" s="131"/>
      <c r="R449" s="131"/>
      <c r="S449" s="131"/>
      <c r="T449" s="131"/>
      <c r="U449" s="131"/>
      <c r="V449" s="131"/>
      <c r="W449" s="131"/>
      <c r="X449" s="131"/>
      <c r="Y449" s="139"/>
      <c r="Z449" s="130"/>
    </row>
    <row r="450" spans="1:26" ht="15.75" customHeight="1" x14ac:dyDescent="0.2">
      <c r="A450" s="138"/>
      <c r="B450" s="131"/>
      <c r="C450" s="273"/>
      <c r="D450" s="273"/>
      <c r="E450" s="273"/>
      <c r="F450" s="273"/>
      <c r="G450" s="273"/>
      <c r="H450" s="273"/>
      <c r="I450" s="273"/>
      <c r="J450" s="273"/>
      <c r="K450" s="273"/>
      <c r="L450" s="273"/>
      <c r="M450" s="273"/>
      <c r="N450" s="273"/>
      <c r="O450" s="273"/>
      <c r="P450" s="273"/>
      <c r="Q450" s="131"/>
      <c r="R450" s="131"/>
      <c r="S450" s="131"/>
      <c r="T450" s="131"/>
      <c r="U450" s="131"/>
      <c r="V450" s="131"/>
      <c r="W450" s="131"/>
      <c r="X450" s="131"/>
      <c r="Y450" s="139"/>
      <c r="Z450" s="130"/>
    </row>
    <row r="451" spans="1:26" ht="19.5" customHeight="1" thickBot="1" x14ac:dyDescent="0.25">
      <c r="A451" s="138"/>
      <c r="B451" s="131"/>
      <c r="C451" s="316" t="s">
        <v>205</v>
      </c>
      <c r="D451" s="312"/>
      <c r="E451" s="312"/>
      <c r="F451" s="317"/>
      <c r="G451" s="3"/>
      <c r="H451" s="813" t="s">
        <v>369</v>
      </c>
      <c r="I451" s="362"/>
      <c r="J451" s="362"/>
      <c r="K451" s="363"/>
      <c r="L451" s="3"/>
      <c r="M451" s="316" t="s">
        <v>371</v>
      </c>
      <c r="N451" s="312"/>
      <c r="O451" s="312"/>
      <c r="P451" s="317"/>
      <c r="Q451" s="131"/>
      <c r="R451" s="131"/>
      <c r="S451" s="131"/>
      <c r="T451" s="131"/>
      <c r="U451" s="131"/>
      <c r="V451" s="131"/>
      <c r="W451" s="131"/>
      <c r="X451" s="131"/>
      <c r="Y451" s="139"/>
      <c r="Z451" s="130"/>
    </row>
    <row r="452" spans="1:26" ht="24.75" customHeight="1" thickBot="1" x14ac:dyDescent="0.3">
      <c r="A452" s="138"/>
      <c r="B452" s="131"/>
      <c r="C452" s="318">
        <f>E289</f>
        <v>0</v>
      </c>
      <c r="D452" s="319"/>
      <c r="E452" s="319"/>
      <c r="F452" s="320"/>
      <c r="G452" s="261" t="s">
        <v>321</v>
      </c>
      <c r="H452" s="374"/>
      <c r="I452" s="814"/>
      <c r="J452" s="814"/>
      <c r="K452" s="375"/>
      <c r="L452" s="135" t="s">
        <v>179</v>
      </c>
      <c r="M452" s="354" t="e">
        <f>C452/H452</f>
        <v>#DIV/0!</v>
      </c>
      <c r="N452" s="355"/>
      <c r="O452" s="355"/>
      <c r="P452" s="356"/>
      <c r="Q452" s="131"/>
      <c r="R452" s="131"/>
      <c r="S452" s="131"/>
      <c r="T452" s="131"/>
      <c r="U452" s="131"/>
      <c r="V452" s="131"/>
      <c r="W452" s="131"/>
      <c r="X452" s="131"/>
      <c r="Y452" s="139"/>
      <c r="Z452" s="130"/>
    </row>
    <row r="453" spans="1:26" ht="83.25" customHeight="1" x14ac:dyDescent="0.2">
      <c r="A453" s="141"/>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3"/>
      <c r="Z453" s="130"/>
    </row>
    <row r="454" spans="1:26" ht="5.25" customHeight="1" x14ac:dyDescent="0.2">
      <c r="A454" s="151"/>
      <c r="B454" s="151"/>
      <c r="C454" s="151"/>
      <c r="D454" s="151"/>
      <c r="E454" s="151"/>
      <c r="F454" s="151"/>
      <c r="G454" s="151"/>
      <c r="H454" s="151"/>
      <c r="I454" s="151"/>
      <c r="J454" s="151"/>
      <c r="K454" s="151"/>
      <c r="L454" s="151"/>
      <c r="M454" s="151"/>
      <c r="N454" s="151"/>
      <c r="O454" s="151"/>
      <c r="P454" s="151"/>
      <c r="Q454" s="151"/>
      <c r="R454" s="151"/>
      <c r="S454" s="151"/>
      <c r="T454" s="151"/>
      <c r="U454" s="151"/>
      <c r="V454" s="151"/>
      <c r="W454" s="151"/>
      <c r="X454" s="151"/>
      <c r="Y454" s="151"/>
      <c r="Z454" s="130"/>
    </row>
    <row r="455" spans="1:26" ht="19.5" customHeight="1" x14ac:dyDescent="0.25">
      <c r="A455" s="137"/>
      <c r="B455" s="313" t="s">
        <v>422</v>
      </c>
      <c r="C455" s="313"/>
      <c r="D455" s="313"/>
      <c r="E455" s="313"/>
      <c r="F455" s="313"/>
      <c r="G455" s="313"/>
      <c r="H455" s="313"/>
      <c r="I455" s="313"/>
      <c r="J455" s="313"/>
      <c r="K455" s="313"/>
      <c r="L455" s="313"/>
      <c r="M455" s="313"/>
      <c r="N455" s="313"/>
      <c r="O455" s="313"/>
      <c r="P455" s="313"/>
      <c r="Q455" s="313"/>
      <c r="R455" s="313"/>
      <c r="S455" s="313"/>
      <c r="T455" s="313"/>
      <c r="U455" s="313"/>
      <c r="V455" s="313"/>
      <c r="W455" s="313"/>
      <c r="X455" s="313"/>
      <c r="Y455" s="313"/>
      <c r="Z455" s="130"/>
    </row>
    <row r="456" spans="1:26" x14ac:dyDescent="0.2">
      <c r="A456" s="142"/>
      <c r="B456" s="148"/>
      <c r="C456" s="148"/>
      <c r="D456" s="148"/>
      <c r="E456" s="148"/>
      <c r="F456" s="148"/>
      <c r="G456" s="148"/>
      <c r="H456" s="148"/>
      <c r="I456" s="148"/>
      <c r="J456" s="148"/>
      <c r="K456" s="148"/>
      <c r="L456" s="148"/>
      <c r="M456" s="148"/>
      <c r="N456" s="148"/>
      <c r="O456" s="142"/>
      <c r="P456" s="142"/>
      <c r="Q456" s="142"/>
      <c r="R456" s="142"/>
      <c r="S456" s="142"/>
      <c r="T456" s="142"/>
      <c r="U456" s="142"/>
      <c r="V456" s="142"/>
      <c r="W456" s="142"/>
      <c r="X456" s="142"/>
      <c r="Y456" s="142"/>
      <c r="Z456" s="130"/>
    </row>
    <row r="457" spans="1:26" ht="19.5" customHeight="1" x14ac:dyDescent="0.2">
      <c r="A457" s="12" t="s">
        <v>41</v>
      </c>
      <c r="B457" s="337" t="s">
        <v>380</v>
      </c>
      <c r="C457" s="337"/>
      <c r="D457" s="337"/>
      <c r="E457" s="337"/>
      <c r="F457" s="337"/>
      <c r="G457" s="337"/>
      <c r="H457" s="337"/>
      <c r="I457" s="337"/>
      <c r="J457" s="337"/>
      <c r="K457" s="337"/>
      <c r="L457" s="337"/>
      <c r="M457" s="337"/>
      <c r="N457" s="337"/>
      <c r="O457" s="337"/>
      <c r="P457" s="337"/>
      <c r="Q457" s="337"/>
      <c r="R457" s="337"/>
      <c r="S457" s="337"/>
      <c r="T457" s="337"/>
      <c r="U457" s="337"/>
      <c r="V457" s="337"/>
      <c r="W457" s="337"/>
      <c r="X457" s="337"/>
      <c r="Y457" s="338"/>
      <c r="Z457" s="130"/>
    </row>
    <row r="458" spans="1:26" x14ac:dyDescent="0.2">
      <c r="A458" s="150"/>
      <c r="B458" s="151"/>
      <c r="C458" s="151"/>
      <c r="D458" s="151"/>
      <c r="E458" s="151"/>
      <c r="F458" s="151"/>
      <c r="G458" s="151"/>
      <c r="H458" s="151"/>
      <c r="I458" s="151"/>
      <c r="J458" s="151"/>
      <c r="K458" s="151"/>
      <c r="L458" s="151"/>
      <c r="M458" s="151"/>
      <c r="N458" s="151"/>
      <c r="O458" s="151"/>
      <c r="P458" s="151"/>
      <c r="Q458" s="151"/>
      <c r="R458" s="151"/>
      <c r="S458" s="151"/>
      <c r="T458" s="151"/>
      <c r="U458" s="151"/>
      <c r="V458" s="151"/>
      <c r="W458" s="151"/>
      <c r="X458" s="151"/>
      <c r="Y458" s="152"/>
      <c r="Z458" s="130"/>
    </row>
    <row r="459" spans="1:26" x14ac:dyDescent="0.2">
      <c r="A459" s="138"/>
      <c r="B459" s="140" t="s">
        <v>205</v>
      </c>
      <c r="C459" s="133" t="s">
        <v>179</v>
      </c>
      <c r="D459" s="131" t="s">
        <v>316</v>
      </c>
      <c r="E459" s="131"/>
      <c r="F459" s="131"/>
      <c r="G459" s="131"/>
      <c r="H459" s="131"/>
      <c r="I459" s="131"/>
      <c r="J459" s="140" t="s">
        <v>320</v>
      </c>
      <c r="K459" s="133" t="s">
        <v>179</v>
      </c>
      <c r="L459" s="131" t="s">
        <v>318</v>
      </c>
      <c r="M459" s="131"/>
      <c r="N459" s="131"/>
      <c r="O459" s="131"/>
      <c r="P459" s="131"/>
      <c r="Q459" s="131"/>
      <c r="R459" s="131"/>
      <c r="S459" s="131"/>
      <c r="T459" s="140" t="s">
        <v>133</v>
      </c>
      <c r="U459" s="133" t="s">
        <v>179</v>
      </c>
      <c r="V459" s="131" t="s">
        <v>381</v>
      </c>
      <c r="W459" s="131"/>
      <c r="X459" s="131"/>
      <c r="Y459" s="139"/>
      <c r="Z459" s="130"/>
    </row>
    <row r="460" spans="1:26" x14ac:dyDescent="0.2">
      <c r="A460" s="138"/>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9"/>
      <c r="Z460" s="130"/>
    </row>
    <row r="461" spans="1:26" ht="15.75" customHeight="1" x14ac:dyDescent="0.2">
      <c r="A461" s="138"/>
      <c r="B461" s="131" t="s">
        <v>384</v>
      </c>
      <c r="C461" s="146" t="s">
        <v>385</v>
      </c>
      <c r="D461" s="131"/>
      <c r="E461" s="131"/>
      <c r="F461" s="131"/>
      <c r="G461" s="131"/>
      <c r="H461" s="357" t="s">
        <v>461</v>
      </c>
      <c r="I461" s="357"/>
      <c r="J461" s="357"/>
      <c r="K461" s="357"/>
      <c r="L461" s="357"/>
      <c r="M461" s="357"/>
      <c r="N461" s="357"/>
      <c r="O461" s="357"/>
      <c r="P461" s="357"/>
      <c r="Q461" s="357"/>
      <c r="R461" s="357"/>
      <c r="S461" s="357"/>
      <c r="T461" s="357"/>
      <c r="U461" s="357"/>
      <c r="V461" s="357"/>
      <c r="W461" s="218"/>
      <c r="X461" s="218"/>
      <c r="Y461" s="219"/>
      <c r="Z461" s="130"/>
    </row>
    <row r="462" spans="1:26" ht="7.5" customHeight="1" x14ac:dyDescent="0.2">
      <c r="A462" s="138"/>
      <c r="B462" s="131"/>
      <c r="C462" s="131"/>
      <c r="D462" s="131"/>
      <c r="E462" s="131"/>
      <c r="F462" s="131"/>
      <c r="G462" s="131"/>
      <c r="H462" s="357"/>
      <c r="I462" s="357"/>
      <c r="J462" s="357"/>
      <c r="K462" s="357"/>
      <c r="L462" s="357"/>
      <c r="M462" s="357"/>
      <c r="N462" s="357"/>
      <c r="O462" s="357"/>
      <c r="P462" s="357"/>
      <c r="Q462" s="357"/>
      <c r="R462" s="357"/>
      <c r="S462" s="357"/>
      <c r="T462" s="357"/>
      <c r="U462" s="357"/>
      <c r="V462" s="357"/>
      <c r="W462" s="218"/>
      <c r="X462" s="218"/>
      <c r="Y462" s="219"/>
    </row>
    <row r="463" spans="1:26" x14ac:dyDescent="0.2">
      <c r="A463" s="138"/>
      <c r="B463" s="131"/>
      <c r="C463" s="131" t="s">
        <v>386</v>
      </c>
      <c r="D463" s="131"/>
      <c r="E463" s="131"/>
      <c r="F463" s="131"/>
      <c r="G463" s="131"/>
      <c r="H463" s="131"/>
      <c r="I463" s="131"/>
      <c r="J463" s="131"/>
      <c r="K463" s="131"/>
      <c r="L463" s="131"/>
      <c r="M463" s="131"/>
      <c r="N463" s="131"/>
      <c r="O463" s="131" t="s">
        <v>387</v>
      </c>
      <c r="P463" s="131" t="s">
        <v>389</v>
      </c>
      <c r="Q463" s="131"/>
      <c r="R463" s="131"/>
      <c r="S463" s="131"/>
      <c r="T463" s="131"/>
      <c r="U463" s="131"/>
      <c r="V463" s="131"/>
      <c r="W463" s="131"/>
      <c r="X463" s="131"/>
      <c r="Y463" s="139"/>
    </row>
    <row r="464" spans="1:26" x14ac:dyDescent="0.2">
      <c r="A464" s="138"/>
      <c r="B464" s="131"/>
      <c r="C464" s="131"/>
      <c r="D464" s="131" t="s">
        <v>133</v>
      </c>
      <c r="E464" s="131" t="s">
        <v>179</v>
      </c>
      <c r="F464" s="131" t="s">
        <v>344</v>
      </c>
      <c r="G464" s="131"/>
      <c r="H464" s="131"/>
      <c r="I464" s="131"/>
      <c r="J464" s="131"/>
      <c r="K464" s="131"/>
      <c r="L464" s="131"/>
      <c r="M464" s="131"/>
      <c r="N464" s="131"/>
      <c r="O464" s="131"/>
      <c r="P464" s="3"/>
      <c r="Q464" s="131" t="s">
        <v>390</v>
      </c>
      <c r="R464" s="131"/>
      <c r="S464" s="131"/>
      <c r="T464" s="131"/>
      <c r="U464" s="131"/>
      <c r="V464" s="131"/>
      <c r="W464" s="131"/>
      <c r="X464" s="131"/>
      <c r="Y464" s="139"/>
    </row>
    <row r="465" spans="1:25" ht="9" customHeight="1" x14ac:dyDescent="0.2">
      <c r="A465" s="138"/>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9"/>
    </row>
    <row r="466" spans="1:25" ht="15" customHeight="1" x14ac:dyDescent="0.2">
      <c r="A466" s="138"/>
      <c r="B466" s="131"/>
      <c r="C466" s="131"/>
      <c r="D466" s="358" t="s">
        <v>205</v>
      </c>
      <c r="E466" s="359"/>
      <c r="F466" s="157" t="s">
        <v>321</v>
      </c>
      <c r="G466" s="119">
        <v>75</v>
      </c>
      <c r="H466" s="158" t="s">
        <v>179</v>
      </c>
      <c r="I466" s="352" t="s">
        <v>133</v>
      </c>
      <c r="J466" s="353"/>
      <c r="K466" s="3"/>
      <c r="L466" s="3"/>
      <c r="M466" s="131"/>
      <c r="N466" s="131"/>
      <c r="O466" s="131"/>
      <c r="P466" s="131"/>
      <c r="Q466" s="360" t="s">
        <v>205</v>
      </c>
      <c r="R466" s="361"/>
      <c r="S466" s="157" t="s">
        <v>321</v>
      </c>
      <c r="T466" s="216">
        <v>50</v>
      </c>
      <c r="U466" s="158" t="s">
        <v>179</v>
      </c>
      <c r="V466" s="362" t="s">
        <v>133</v>
      </c>
      <c r="W466" s="363"/>
      <c r="X466" s="131"/>
      <c r="Y466" s="139"/>
    </row>
    <row r="467" spans="1:25" ht="15" customHeight="1" x14ac:dyDescent="0.2">
      <c r="A467" s="138"/>
      <c r="B467" s="131"/>
      <c r="C467" s="131"/>
      <c r="D467" s="367">
        <f>IF(Q375="3A",E289,0)</f>
        <v>0</v>
      </c>
      <c r="E467" s="368"/>
      <c r="F467" s="144" t="s">
        <v>321</v>
      </c>
      <c r="G467" s="165">
        <v>75</v>
      </c>
      <c r="H467" s="144" t="s">
        <v>179</v>
      </c>
      <c r="I467" s="369">
        <f>D467/G467</f>
        <v>0</v>
      </c>
      <c r="J467" s="370"/>
      <c r="K467" s="3"/>
      <c r="L467" s="3"/>
      <c r="M467" s="131"/>
      <c r="N467" s="131"/>
      <c r="O467" s="131"/>
      <c r="P467" s="131"/>
      <c r="Q467" s="367">
        <f>IF(Q375="3B",E289,0)</f>
        <v>0</v>
      </c>
      <c r="R467" s="368"/>
      <c r="S467" s="144" t="s">
        <v>321</v>
      </c>
      <c r="T467" s="165">
        <v>50</v>
      </c>
      <c r="U467" s="144" t="s">
        <v>179</v>
      </c>
      <c r="V467" s="369">
        <f>Q467/T467</f>
        <v>0</v>
      </c>
      <c r="W467" s="370"/>
      <c r="X467" s="131"/>
      <c r="Y467" s="139"/>
    </row>
    <row r="468" spans="1:25" ht="10.5" customHeight="1" x14ac:dyDescent="0.2">
      <c r="A468" s="138"/>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9"/>
    </row>
    <row r="469" spans="1:25" x14ac:dyDescent="0.2">
      <c r="A469" s="138"/>
      <c r="B469" s="131" t="s">
        <v>388</v>
      </c>
      <c r="C469" s="146" t="s">
        <v>395</v>
      </c>
      <c r="D469" s="131"/>
      <c r="E469" s="131"/>
      <c r="F469" s="131"/>
      <c r="G469" s="146"/>
      <c r="H469" s="131"/>
      <c r="I469" s="131"/>
      <c r="J469" s="131"/>
      <c r="K469" s="131"/>
      <c r="L469" s="131"/>
      <c r="M469" s="131"/>
      <c r="N469" s="131"/>
      <c r="O469" s="131"/>
      <c r="P469" s="131"/>
      <c r="Q469" s="131"/>
      <c r="R469" s="131"/>
      <c r="S469" s="131"/>
      <c r="T469" s="131"/>
      <c r="U469" s="131"/>
      <c r="V469" s="131"/>
      <c r="W469" s="131"/>
      <c r="X469" s="131"/>
      <c r="Y469" s="139"/>
    </row>
    <row r="470" spans="1:25" x14ac:dyDescent="0.2">
      <c r="A470" s="138"/>
      <c r="B470" s="131"/>
      <c r="C470" s="131"/>
      <c r="D470" s="371" t="s">
        <v>391</v>
      </c>
      <c r="E470" s="373" t="s">
        <v>392</v>
      </c>
      <c r="F470" s="373"/>
      <c r="G470" s="131"/>
      <c r="H470" s="131"/>
      <c r="I470" s="131"/>
      <c r="J470" s="131"/>
      <c r="K470" s="131"/>
      <c r="L470" s="131"/>
      <c r="M470" s="131"/>
      <c r="N470" s="131"/>
      <c r="O470" s="131"/>
      <c r="P470" s="131"/>
      <c r="Q470" s="131"/>
      <c r="R470" s="131"/>
      <c r="S470" s="131"/>
      <c r="T470" s="131"/>
      <c r="U470" s="131"/>
      <c r="V470" s="131"/>
      <c r="W470" s="131"/>
      <c r="X470" s="131"/>
      <c r="Y470" s="139"/>
    </row>
    <row r="471" spans="1:25" x14ac:dyDescent="0.2">
      <c r="A471" s="138"/>
      <c r="B471" s="131"/>
      <c r="C471" s="131"/>
      <c r="D471" s="371"/>
      <c r="E471" s="359">
        <v>850</v>
      </c>
      <c r="F471" s="359"/>
      <c r="G471" s="131"/>
      <c r="H471" s="131"/>
      <c r="I471" s="131"/>
      <c r="J471" s="131"/>
      <c r="K471" s="131"/>
      <c r="L471" s="131"/>
      <c r="M471" s="131"/>
      <c r="N471" s="131"/>
      <c r="O471" s="131"/>
      <c r="P471" s="131"/>
      <c r="Q471" s="131"/>
      <c r="R471" s="131"/>
      <c r="S471" s="131"/>
      <c r="T471" s="131"/>
      <c r="U471" s="131"/>
      <c r="V471" s="131"/>
      <c r="W471" s="131"/>
      <c r="X471" s="131"/>
      <c r="Y471" s="139"/>
    </row>
    <row r="472" spans="1:25" ht="6" customHeight="1" x14ac:dyDescent="0.2">
      <c r="A472" s="138"/>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9"/>
    </row>
    <row r="473" spans="1:25" ht="14.45" customHeight="1" x14ac:dyDescent="0.2">
      <c r="A473" s="138"/>
      <c r="B473" s="131"/>
      <c r="C473" s="131"/>
      <c r="D473" s="358" t="s">
        <v>205</v>
      </c>
      <c r="E473" s="359"/>
      <c r="F473" s="151" t="s">
        <v>180</v>
      </c>
      <c r="G473" s="154" t="s">
        <v>320</v>
      </c>
      <c r="H473" s="153" t="s">
        <v>321</v>
      </c>
      <c r="I473" s="312">
        <v>850</v>
      </c>
      <c r="J473" s="312"/>
      <c r="K473" s="154" t="s">
        <v>179</v>
      </c>
      <c r="L473" s="350" t="s">
        <v>133</v>
      </c>
      <c r="M473" s="351"/>
      <c r="N473" s="131"/>
      <c r="O473" s="131"/>
      <c r="P473" s="131"/>
      <c r="Q473" s="131"/>
      <c r="R473" s="131"/>
      <c r="S473" s="131"/>
      <c r="T473" s="131"/>
      <c r="U473" s="131"/>
      <c r="V473" s="131"/>
      <c r="W473" s="131"/>
      <c r="X473" s="131"/>
      <c r="Y473" s="139"/>
    </row>
    <row r="474" spans="1:25" ht="14.45" customHeight="1" x14ac:dyDescent="0.2">
      <c r="A474" s="138"/>
      <c r="B474" s="131"/>
      <c r="C474" s="131"/>
      <c r="D474" s="367">
        <f>IF(Q375="3C",E289,0)</f>
        <v>0</v>
      </c>
      <c r="E474" s="368"/>
      <c r="F474" s="165" t="s">
        <v>180</v>
      </c>
      <c r="G474" s="228">
        <f>IF(C306&lt;=15,C306,0)</f>
        <v>0</v>
      </c>
      <c r="H474" s="144" t="s">
        <v>321</v>
      </c>
      <c r="I474" s="372">
        <v>850</v>
      </c>
      <c r="J474" s="372"/>
      <c r="K474" s="144" t="s">
        <v>179</v>
      </c>
      <c r="L474" s="369">
        <f>(D474*G474)/I474</f>
        <v>0</v>
      </c>
      <c r="M474" s="370"/>
      <c r="N474" s="131"/>
      <c r="O474" s="131"/>
      <c r="P474" s="131"/>
      <c r="Q474" s="131"/>
      <c r="R474" s="131"/>
      <c r="S474" s="131"/>
      <c r="T474" s="131"/>
      <c r="U474" s="131"/>
      <c r="V474" s="131"/>
      <c r="W474" s="131"/>
      <c r="X474" s="131"/>
      <c r="Y474" s="139"/>
    </row>
    <row r="475" spans="1:25" x14ac:dyDescent="0.2">
      <c r="A475" s="138"/>
      <c r="B475" s="131"/>
      <c r="C475" s="131"/>
      <c r="D475" s="131"/>
      <c r="E475" s="131"/>
      <c r="F475" s="131"/>
      <c r="G475" s="131"/>
      <c r="H475" s="131"/>
      <c r="I475" s="131"/>
      <c r="J475" s="131"/>
      <c r="K475" s="131"/>
      <c r="L475" s="131"/>
      <c r="M475" s="131"/>
      <c r="N475" s="131"/>
      <c r="O475" s="131"/>
      <c r="P475" s="131"/>
      <c r="Q475" s="131"/>
      <c r="R475" s="229"/>
      <c r="S475" s="131"/>
      <c r="T475" s="131"/>
      <c r="U475" s="131"/>
      <c r="V475" s="131"/>
      <c r="W475" s="131"/>
      <c r="X475" s="131"/>
      <c r="Y475" s="139"/>
    </row>
    <row r="476" spans="1:25" x14ac:dyDescent="0.2">
      <c r="A476" s="138"/>
      <c r="B476" s="131" t="s">
        <v>393</v>
      </c>
      <c r="C476" s="146" t="s">
        <v>394</v>
      </c>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9"/>
    </row>
    <row r="477" spans="1:25" x14ac:dyDescent="0.2">
      <c r="A477" s="138"/>
      <c r="B477" s="131"/>
      <c r="C477" s="131" t="s">
        <v>396</v>
      </c>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9"/>
    </row>
    <row r="478" spans="1:25" ht="24.75" customHeight="1" x14ac:dyDescent="0.2">
      <c r="A478" s="138"/>
      <c r="B478" s="131"/>
      <c r="C478" s="156" t="s">
        <v>341</v>
      </c>
      <c r="D478" s="364" t="s">
        <v>397</v>
      </c>
      <c r="E478" s="364"/>
      <c r="F478" s="364"/>
      <c r="G478" s="364"/>
      <c r="H478" s="364"/>
      <c r="I478" s="364"/>
      <c r="J478" s="364"/>
      <c r="K478" s="364"/>
      <c r="L478" s="364"/>
      <c r="M478" s="364"/>
      <c r="N478" s="364"/>
      <c r="O478" s="364"/>
      <c r="P478" s="364"/>
      <c r="Q478" s="364"/>
      <c r="R478" s="364"/>
      <c r="S478" s="364"/>
      <c r="T478" s="364"/>
      <c r="U478" s="364"/>
      <c r="V478" s="364"/>
      <c r="W478" s="364"/>
      <c r="X478" s="364"/>
      <c r="Y478" s="812"/>
    </row>
    <row r="479" spans="1:25" ht="7.5" customHeight="1" x14ac:dyDescent="0.2">
      <c r="A479" s="138"/>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9"/>
    </row>
    <row r="480" spans="1:25" x14ac:dyDescent="0.2">
      <c r="A480" s="138"/>
      <c r="B480" s="131"/>
      <c r="C480" s="131" t="s">
        <v>398</v>
      </c>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9"/>
    </row>
    <row r="481" spans="1:25" x14ac:dyDescent="0.2">
      <c r="A481" s="138"/>
      <c r="B481" s="131"/>
      <c r="C481" s="131"/>
      <c r="D481" s="371" t="s">
        <v>391</v>
      </c>
      <c r="E481" s="155" t="s">
        <v>392</v>
      </c>
      <c r="F481" s="131"/>
      <c r="G481" s="131"/>
      <c r="H481" s="131"/>
      <c r="I481" s="131"/>
      <c r="J481" s="131"/>
      <c r="K481" s="131"/>
      <c r="L481" s="131"/>
      <c r="M481" s="131"/>
      <c r="N481" s="131"/>
      <c r="O481" s="131"/>
      <c r="P481" s="131"/>
      <c r="Q481" s="131"/>
      <c r="R481" s="131"/>
      <c r="S481" s="131"/>
      <c r="T481" s="131"/>
      <c r="U481" s="131"/>
      <c r="V481" s="131"/>
      <c r="W481" s="131"/>
      <c r="X481" s="131"/>
      <c r="Y481" s="139"/>
    </row>
    <row r="482" spans="1:25" x14ac:dyDescent="0.2">
      <c r="A482" s="138"/>
      <c r="B482" s="131"/>
      <c r="C482" s="131"/>
      <c r="D482" s="371"/>
      <c r="E482" s="131">
        <v>400</v>
      </c>
      <c r="F482" s="131"/>
      <c r="G482" s="131"/>
      <c r="H482" s="131"/>
      <c r="I482" s="131"/>
      <c r="J482" s="131"/>
      <c r="K482" s="131"/>
      <c r="L482" s="131"/>
      <c r="M482" s="131"/>
      <c r="N482" s="131"/>
      <c r="O482" s="131"/>
      <c r="P482" s="131"/>
      <c r="Q482" s="131"/>
      <c r="R482" s="131"/>
      <c r="S482" s="131"/>
      <c r="T482" s="131"/>
      <c r="U482" s="131"/>
      <c r="V482" s="131"/>
      <c r="W482" s="131"/>
      <c r="X482" s="131"/>
      <c r="Y482" s="139"/>
    </row>
    <row r="483" spans="1:25" ht="7.5" customHeight="1" x14ac:dyDescent="0.2">
      <c r="A483" s="138"/>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9"/>
    </row>
    <row r="484" spans="1:25" x14ac:dyDescent="0.2">
      <c r="A484" s="138"/>
      <c r="B484" s="131"/>
      <c r="C484" s="131"/>
      <c r="D484" s="358" t="s">
        <v>205</v>
      </c>
      <c r="E484" s="359"/>
      <c r="F484" s="151" t="s">
        <v>180</v>
      </c>
      <c r="G484" s="154" t="s">
        <v>320</v>
      </c>
      <c r="H484" s="153" t="s">
        <v>321</v>
      </c>
      <c r="I484" s="151">
        <v>400</v>
      </c>
      <c r="J484" s="154" t="s">
        <v>179</v>
      </c>
      <c r="K484" s="352" t="s">
        <v>133</v>
      </c>
      <c r="L484" s="353"/>
      <c r="M484" s="131"/>
      <c r="N484" s="131"/>
      <c r="O484" s="131"/>
      <c r="P484" s="131"/>
      <c r="Q484" s="131"/>
      <c r="R484" s="131"/>
      <c r="S484" s="131"/>
      <c r="T484" s="131"/>
      <c r="U484" s="131"/>
      <c r="V484" s="131"/>
      <c r="W484" s="131"/>
      <c r="X484" s="131"/>
      <c r="Y484" s="139"/>
    </row>
    <row r="485" spans="1:25" x14ac:dyDescent="0.2">
      <c r="A485" s="138"/>
      <c r="B485" s="131"/>
      <c r="C485" s="131"/>
      <c r="D485" s="367">
        <f>IF(C306&gt;15,E289,0)</f>
        <v>0</v>
      </c>
      <c r="E485" s="368"/>
      <c r="F485" s="165" t="s">
        <v>180</v>
      </c>
      <c r="G485" s="228">
        <f>IF(C306&gt;15,C306,0)</f>
        <v>0</v>
      </c>
      <c r="H485" s="144" t="s">
        <v>321</v>
      </c>
      <c r="I485" s="165">
        <v>400</v>
      </c>
      <c r="J485" s="144" t="s">
        <v>179</v>
      </c>
      <c r="K485" s="369">
        <f>(D485*G485)/I485</f>
        <v>0</v>
      </c>
      <c r="L485" s="370"/>
      <c r="M485" s="131"/>
      <c r="N485" s="131"/>
      <c r="O485" s="131"/>
      <c r="P485" s="131"/>
      <c r="Q485" s="131"/>
      <c r="R485" s="131"/>
      <c r="S485" s="131"/>
      <c r="T485" s="131"/>
      <c r="U485" s="131"/>
      <c r="V485" s="131"/>
      <c r="W485" s="131"/>
      <c r="X485" s="131"/>
      <c r="Y485" s="139"/>
    </row>
    <row r="486" spans="1:25" x14ac:dyDescent="0.2">
      <c r="A486" s="141"/>
      <c r="B486" s="142"/>
      <c r="C486" s="142"/>
      <c r="D486" s="166"/>
      <c r="E486" s="166"/>
      <c r="F486" s="166"/>
      <c r="G486" s="166"/>
      <c r="H486" s="166"/>
      <c r="I486" s="166"/>
      <c r="J486" s="166"/>
      <c r="K486" s="166"/>
      <c r="L486" s="166"/>
      <c r="M486" s="142"/>
      <c r="N486" s="142"/>
      <c r="O486" s="142"/>
      <c r="P486" s="142"/>
      <c r="Q486" s="142"/>
      <c r="R486" s="142"/>
      <c r="S486" s="142"/>
      <c r="T486" s="142"/>
      <c r="U486" s="142"/>
      <c r="V486" s="142"/>
      <c r="W486" s="142"/>
      <c r="X486" s="142"/>
      <c r="Y486" s="143"/>
    </row>
    <row r="487" spans="1:25" ht="18.75" customHeight="1" x14ac:dyDescent="0.2">
      <c r="A487" s="12" t="s">
        <v>44</v>
      </c>
      <c r="B487" s="337" t="s">
        <v>467</v>
      </c>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8"/>
    </row>
    <row r="488" spans="1:25" x14ac:dyDescent="0.2">
      <c r="A488" s="127"/>
      <c r="B488" s="126"/>
      <c r="C488" s="126"/>
      <c r="D488" s="126"/>
      <c r="E488" s="126"/>
      <c r="F488" s="126"/>
      <c r="G488" s="126"/>
      <c r="H488" s="126"/>
      <c r="I488" s="126"/>
      <c r="J488" s="126"/>
      <c r="K488" s="126"/>
      <c r="L488" s="126"/>
      <c r="M488" s="126"/>
      <c r="N488" s="126"/>
      <c r="O488" s="126"/>
      <c r="P488" s="126"/>
      <c r="Q488" s="126"/>
      <c r="R488" s="126"/>
      <c r="S488" s="126"/>
      <c r="T488" s="126"/>
      <c r="U488" s="126"/>
      <c r="V488" s="126"/>
      <c r="W488" s="126"/>
      <c r="X488" s="126"/>
      <c r="Y488" s="125"/>
    </row>
    <row r="489" spans="1:25" x14ac:dyDescent="0.2">
      <c r="A489" s="260" t="s">
        <v>468</v>
      </c>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9"/>
    </row>
    <row r="490" spans="1:25" ht="16.5" customHeight="1" x14ac:dyDescent="0.2">
      <c r="A490" s="138"/>
      <c r="B490" s="131" t="s">
        <v>373</v>
      </c>
      <c r="C490" s="3"/>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9"/>
    </row>
    <row r="491" spans="1:25" ht="20.25" customHeight="1" thickBot="1" x14ac:dyDescent="0.25">
      <c r="A491" s="138"/>
      <c r="B491" s="131" t="s">
        <v>374</v>
      </c>
      <c r="C491" s="3"/>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9"/>
    </row>
    <row r="492" spans="1:25" ht="18" customHeight="1" thickBot="1" x14ac:dyDescent="0.3">
      <c r="A492" s="138"/>
      <c r="B492" s="214" t="s">
        <v>460</v>
      </c>
      <c r="C492" s="133"/>
      <c r="D492" s="3"/>
      <c r="E492" s="133"/>
      <c r="F492" s="133"/>
      <c r="G492" s="133"/>
      <c r="H492" s="133"/>
      <c r="I492" s="131"/>
      <c r="J492" s="131"/>
      <c r="K492" s="131"/>
      <c r="L492" s="131"/>
      <c r="O492" s="365"/>
      <c r="P492" s="366"/>
      <c r="Q492" s="136" t="s">
        <v>474</v>
      </c>
      <c r="S492" s="131"/>
      <c r="T492" s="131"/>
      <c r="U492" s="131"/>
      <c r="V492" s="131"/>
      <c r="W492" s="379" t="s">
        <v>242</v>
      </c>
      <c r="X492" s="379"/>
      <c r="Y492" s="379"/>
    </row>
    <row r="493" spans="1:25" ht="8.25" customHeight="1" thickBot="1" x14ac:dyDescent="0.3">
      <c r="A493" s="138"/>
      <c r="B493" s="214"/>
      <c r="C493" s="133"/>
      <c r="D493" s="3"/>
      <c r="E493" s="133"/>
      <c r="F493" s="133"/>
      <c r="G493" s="133"/>
      <c r="H493" s="133"/>
      <c r="I493" s="131"/>
      <c r="J493" s="131"/>
      <c r="K493" s="131"/>
      <c r="L493" s="131"/>
      <c r="M493" s="3"/>
      <c r="N493" s="3"/>
      <c r="O493" s="264"/>
      <c r="P493" s="267"/>
      <c r="Q493" s="3"/>
      <c r="R493" s="3"/>
      <c r="S493" s="131"/>
      <c r="T493" s="131"/>
      <c r="U493" s="131"/>
      <c r="V493" s="131"/>
      <c r="W493" s="380"/>
      <c r="X493" s="380"/>
      <c r="Y493" s="380"/>
    </row>
    <row r="494" spans="1:25" ht="18.75" customHeight="1" thickBot="1" x14ac:dyDescent="0.3">
      <c r="A494" s="138"/>
      <c r="B494" s="133"/>
      <c r="C494" s="134" t="s">
        <v>375</v>
      </c>
      <c r="D494" s="3"/>
      <c r="E494" s="133"/>
      <c r="F494" s="133"/>
      <c r="G494" s="133"/>
      <c r="H494" s="133"/>
      <c r="I494" s="131"/>
      <c r="J494" s="131"/>
      <c r="K494" s="131"/>
      <c r="L494" s="140" t="s">
        <v>377</v>
      </c>
      <c r="M494" s="133" t="s">
        <v>179</v>
      </c>
      <c r="N494" s="131">
        <v>3.3</v>
      </c>
      <c r="O494" s="133" t="s">
        <v>180</v>
      </c>
      <c r="P494" s="374"/>
      <c r="Q494" s="375"/>
      <c r="R494" s="254" t="s">
        <v>473</v>
      </c>
      <c r="S494" s="134" t="s">
        <v>179</v>
      </c>
      <c r="T494" s="354">
        <f>IF(O492=3,3.3*P494,0)</f>
        <v>0</v>
      </c>
      <c r="U494" s="355"/>
      <c r="V494" s="381"/>
      <c r="W494" s="365"/>
      <c r="X494" s="382"/>
      <c r="Y494" s="383"/>
    </row>
    <row r="495" spans="1:25" ht="9" customHeight="1" thickBot="1" x14ac:dyDescent="0.25">
      <c r="A495" s="138"/>
      <c r="B495" s="133"/>
      <c r="C495" s="134"/>
      <c r="D495" s="3"/>
      <c r="E495" s="133"/>
      <c r="F495" s="133"/>
      <c r="G495" s="133"/>
      <c r="H495" s="133"/>
      <c r="I495" s="131"/>
      <c r="J495" s="131"/>
      <c r="K495" s="131"/>
      <c r="L495" s="140"/>
      <c r="M495" s="133"/>
      <c r="N495" s="131"/>
      <c r="O495" s="133"/>
      <c r="P495" s="131"/>
      <c r="Q495" s="3"/>
      <c r="R495" s="3"/>
      <c r="S495" s="133"/>
      <c r="T495" s="265"/>
      <c r="U495" s="265"/>
      <c r="V495" s="265"/>
      <c r="W495" s="3"/>
      <c r="X495" s="3"/>
      <c r="Y495" s="131"/>
    </row>
    <row r="496" spans="1:25" ht="18.75" customHeight="1" thickBot="1" x14ac:dyDescent="0.3">
      <c r="A496" s="138"/>
      <c r="B496" s="133"/>
      <c r="C496" s="134" t="s">
        <v>376</v>
      </c>
      <c r="D496" s="3"/>
      <c r="E496" s="133"/>
      <c r="F496" s="133"/>
      <c r="G496" s="133"/>
      <c r="H496" s="133"/>
      <c r="I496" s="131"/>
      <c r="J496" s="131"/>
      <c r="K496" s="131"/>
      <c r="L496" s="140" t="s">
        <v>377</v>
      </c>
      <c r="M496" s="133" t="s">
        <v>179</v>
      </c>
      <c r="N496" s="131">
        <v>5.9</v>
      </c>
      <c r="O496" s="133" t="s">
        <v>180</v>
      </c>
      <c r="P496" s="374"/>
      <c r="Q496" s="375"/>
      <c r="R496" s="254" t="s">
        <v>473</v>
      </c>
      <c r="S496" s="134" t="s">
        <v>179</v>
      </c>
      <c r="T496" s="354">
        <f>IF(O492=4,P496*5.9,0)</f>
        <v>0</v>
      </c>
      <c r="U496" s="355"/>
      <c r="V496" s="381"/>
      <c r="W496" s="365"/>
      <c r="X496" s="382"/>
      <c r="Y496" s="383"/>
    </row>
    <row r="497" spans="1:25" ht="8.25" customHeight="1" x14ac:dyDescent="0.2">
      <c r="A497" s="138"/>
      <c r="B497" s="133"/>
      <c r="C497" s="133"/>
      <c r="D497" s="133"/>
      <c r="E497" s="133"/>
      <c r="F497" s="133"/>
      <c r="G497" s="133"/>
      <c r="H497" s="131"/>
      <c r="I497" s="131"/>
      <c r="J497" s="131"/>
      <c r="K497" s="131"/>
      <c r="L497" s="131"/>
      <c r="M497" s="131"/>
      <c r="N497" s="131"/>
      <c r="O497" s="131"/>
      <c r="P497" s="131"/>
      <c r="Q497" s="131"/>
      <c r="R497" s="131"/>
      <c r="S497" s="131"/>
      <c r="T497" s="131"/>
      <c r="U497" s="131"/>
      <c r="V497" s="131"/>
      <c r="W497" s="131"/>
      <c r="X497" s="131"/>
      <c r="Y497" s="139"/>
    </row>
    <row r="498" spans="1:25" ht="13.5" customHeight="1" x14ac:dyDescent="0.2">
      <c r="A498" s="138"/>
      <c r="B498" s="134" t="s">
        <v>378</v>
      </c>
      <c r="C498" s="133"/>
      <c r="D498" s="133"/>
      <c r="E498" s="133"/>
      <c r="F498" s="133"/>
      <c r="G498" s="133"/>
      <c r="H498" s="131"/>
      <c r="I498" s="131"/>
      <c r="J498" s="131"/>
      <c r="K498" s="131"/>
      <c r="L498" s="131"/>
      <c r="M498" s="131"/>
      <c r="N498" s="131"/>
      <c r="O498" s="131"/>
      <c r="P498" s="131"/>
      <c r="Q498" s="131"/>
      <c r="R498" s="131"/>
      <c r="S498" s="131"/>
      <c r="T498" s="131"/>
      <c r="U498" s="131"/>
      <c r="V498" s="131"/>
      <c r="W498" s="131"/>
      <c r="X498" s="131"/>
      <c r="Y498" s="139"/>
    </row>
    <row r="499" spans="1:25" ht="16.5" customHeight="1" x14ac:dyDescent="0.2">
      <c r="A499" s="138"/>
      <c r="B499" s="134" t="s">
        <v>379</v>
      </c>
      <c r="C499" s="133"/>
      <c r="D499" s="133"/>
      <c r="E499" s="133"/>
      <c r="F499" s="133"/>
      <c r="G499" s="145"/>
      <c r="H499" s="131" t="s">
        <v>46</v>
      </c>
      <c r="I499" s="131"/>
      <c r="J499" s="215"/>
      <c r="K499" s="131" t="s">
        <v>47</v>
      </c>
      <c r="L499" s="131"/>
      <c r="M499" s="131"/>
      <c r="N499" s="131"/>
      <c r="O499" s="131"/>
      <c r="P499" s="131"/>
      <c r="Q499" s="131"/>
      <c r="R499" s="131"/>
      <c r="S499" s="131"/>
      <c r="T499" s="131"/>
      <c r="U499" s="131"/>
      <c r="V499" s="131"/>
      <c r="W499" s="131"/>
      <c r="X499" s="131"/>
      <c r="Y499" s="139"/>
    </row>
    <row r="500" spans="1:25" ht="14.45" customHeight="1" x14ac:dyDescent="0.2">
      <c r="A500" s="138"/>
      <c r="B500" s="134"/>
      <c r="C500" s="133"/>
      <c r="D500" s="133"/>
      <c r="E500" s="133"/>
      <c r="F500" s="133"/>
      <c r="G500" s="133"/>
      <c r="H500" s="131"/>
      <c r="I500" s="131"/>
      <c r="J500" s="131"/>
      <c r="K500" s="131"/>
      <c r="L500" s="131"/>
      <c r="M500" s="131"/>
      <c r="N500" s="131"/>
      <c r="O500" s="131"/>
      <c r="P500" s="131"/>
      <c r="Q500" s="131"/>
      <c r="R500" s="131"/>
      <c r="S500" s="131"/>
      <c r="T500" s="131"/>
      <c r="U500" s="131"/>
      <c r="V500" s="131"/>
      <c r="W500" s="131"/>
      <c r="X500" s="131"/>
      <c r="Y500" s="139"/>
    </row>
    <row r="501" spans="1:25" ht="9.75" customHeight="1" x14ac:dyDescent="0.2">
      <c r="A501" s="268"/>
      <c r="B501" s="258"/>
      <c r="C501" s="258"/>
      <c r="D501" s="258"/>
      <c r="E501" s="258"/>
      <c r="F501" s="258"/>
      <c r="G501" s="258"/>
      <c r="H501" s="258"/>
      <c r="I501" s="258"/>
      <c r="J501" s="258"/>
      <c r="K501" s="258"/>
      <c r="L501" s="258"/>
      <c r="M501" s="258"/>
      <c r="N501" s="258"/>
      <c r="O501" s="258"/>
      <c r="P501" s="258"/>
      <c r="Q501" s="258"/>
      <c r="R501" s="258"/>
      <c r="S501" s="258"/>
      <c r="T501" s="258"/>
      <c r="U501" s="258"/>
      <c r="V501" s="258"/>
      <c r="W501" s="258"/>
      <c r="X501" s="258"/>
      <c r="Y501" s="25"/>
    </row>
    <row r="502" spans="1:25" ht="15" x14ac:dyDescent="0.25">
      <c r="A502" s="268"/>
      <c r="B502" s="269"/>
      <c r="C502" s="258"/>
      <c r="D502" s="258"/>
      <c r="E502" s="258"/>
      <c r="F502" s="258"/>
      <c r="G502" s="258"/>
      <c r="H502" s="258"/>
      <c r="I502" s="258"/>
      <c r="J502" s="258"/>
      <c r="K502" s="258"/>
      <c r="L502" s="258"/>
      <c r="M502" s="258"/>
      <c r="N502" s="258"/>
      <c r="O502" s="258"/>
      <c r="P502" s="258"/>
      <c r="Q502" s="258"/>
      <c r="R502" s="258"/>
      <c r="S502" s="258"/>
      <c r="T502" s="258"/>
      <c r="U502" s="258"/>
      <c r="V502" s="258"/>
      <c r="W502" s="258"/>
      <c r="X502" s="258"/>
      <c r="Y502" s="25"/>
    </row>
    <row r="503" spans="1:25" x14ac:dyDescent="0.2">
      <c r="A503" s="211"/>
      <c r="B503" s="213"/>
      <c r="C503" s="213"/>
      <c r="D503" s="213"/>
      <c r="E503" s="213"/>
      <c r="F503" s="213"/>
      <c r="G503" s="213"/>
      <c r="H503" s="213"/>
      <c r="I503" s="213"/>
      <c r="J503" s="213"/>
      <c r="K503" s="213"/>
      <c r="L503" s="213"/>
      <c r="M503" s="213"/>
      <c r="N503" s="213"/>
      <c r="O503" s="213"/>
      <c r="P503" s="213"/>
      <c r="Q503" s="213"/>
      <c r="R503" s="213"/>
      <c r="S503" s="213"/>
      <c r="T503" s="213"/>
      <c r="U503" s="213"/>
      <c r="V503" s="213"/>
      <c r="W503" s="213"/>
      <c r="X503" s="213"/>
      <c r="Y503" s="139"/>
    </row>
    <row r="504" spans="1:25" ht="9" customHeight="1" x14ac:dyDescent="0.2">
      <c r="A504" s="211"/>
      <c r="B504" s="213"/>
      <c r="C504" s="213"/>
      <c r="D504" s="213"/>
      <c r="E504" s="213"/>
      <c r="F504" s="213"/>
      <c r="G504" s="213"/>
      <c r="H504" s="213"/>
      <c r="I504" s="213"/>
      <c r="J504" s="213"/>
      <c r="K504" s="213"/>
      <c r="L504" s="213"/>
      <c r="M504" s="213"/>
      <c r="N504" s="213"/>
      <c r="O504" s="213"/>
      <c r="P504" s="213"/>
      <c r="Q504" s="213"/>
      <c r="R504" s="213"/>
      <c r="S504" s="213"/>
      <c r="T504" s="213"/>
      <c r="U504" s="213"/>
      <c r="V504" s="213"/>
      <c r="W504" s="213"/>
      <c r="X504" s="213"/>
      <c r="Y504" s="139"/>
    </row>
    <row r="505" spans="1:25" x14ac:dyDescent="0.2">
      <c r="A505" s="211"/>
      <c r="B505" s="213"/>
      <c r="C505" s="270"/>
      <c r="D505" s="270"/>
      <c r="E505" s="448"/>
      <c r="F505" s="448"/>
      <c r="G505" s="448"/>
      <c r="H505" s="270"/>
      <c r="I505" s="213"/>
      <c r="J505" s="213"/>
      <c r="K505" s="213"/>
      <c r="L505" s="213"/>
      <c r="M505" s="213"/>
      <c r="N505" s="213"/>
      <c r="O505" s="213"/>
      <c r="P505" s="213"/>
      <c r="Q505" s="213"/>
      <c r="R505" s="213"/>
      <c r="S505" s="213"/>
      <c r="T505" s="213"/>
      <c r="U505" s="213"/>
      <c r="V505" s="213"/>
      <c r="W505" s="213"/>
      <c r="X505" s="213"/>
      <c r="Y505" s="139"/>
    </row>
    <row r="506" spans="1:25" x14ac:dyDescent="0.2">
      <c r="A506" s="211"/>
      <c r="B506" s="213"/>
      <c r="C506" s="213"/>
      <c r="D506" s="213"/>
      <c r="E506" s="259"/>
      <c r="F506" s="259"/>
      <c r="G506" s="259"/>
      <c r="H506" s="213"/>
      <c r="I506" s="213"/>
      <c r="J506" s="213"/>
      <c r="K506" s="213"/>
      <c r="L506" s="213"/>
      <c r="M506" s="213"/>
      <c r="N506" s="213"/>
      <c r="O506" s="213"/>
      <c r="P506" s="213"/>
      <c r="Q506" s="213"/>
      <c r="R506" s="213"/>
      <c r="S506" s="213"/>
      <c r="T506" s="213"/>
      <c r="U506" s="213"/>
      <c r="V506" s="213"/>
      <c r="W506" s="213"/>
      <c r="X506" s="213"/>
      <c r="Y506" s="139"/>
    </row>
    <row r="507" spans="1:25" x14ac:dyDescent="0.2">
      <c r="A507" s="211"/>
      <c r="B507" s="213"/>
      <c r="C507" s="213"/>
      <c r="D507" s="213"/>
      <c r="E507" s="259"/>
      <c r="F507" s="259"/>
      <c r="G507" s="259"/>
      <c r="H507" s="213"/>
      <c r="I507" s="213"/>
      <c r="J507" s="213"/>
      <c r="K507" s="213"/>
      <c r="L507" s="213"/>
      <c r="M507" s="213"/>
      <c r="N507" s="213"/>
      <c r="O507" s="213"/>
      <c r="P507" s="213"/>
      <c r="Q507" s="213"/>
      <c r="R507" s="213"/>
      <c r="S507" s="213"/>
      <c r="T507" s="213"/>
      <c r="U507" s="213"/>
      <c r="V507" s="213"/>
      <c r="W507" s="213"/>
      <c r="X507" s="213"/>
      <c r="Y507" s="139"/>
    </row>
    <row r="508" spans="1:25" x14ac:dyDescent="0.2">
      <c r="A508" s="211"/>
      <c r="B508" s="213"/>
      <c r="C508" s="213"/>
      <c r="D508" s="213"/>
      <c r="E508" s="259"/>
      <c r="F508" s="259"/>
      <c r="G508" s="259"/>
      <c r="H508" s="213"/>
      <c r="I508" s="213"/>
      <c r="J508" s="213"/>
      <c r="K508" s="213"/>
      <c r="L508" s="213"/>
      <c r="M508" s="213"/>
      <c r="N508" s="213"/>
      <c r="O508" s="213"/>
      <c r="P508" s="213"/>
      <c r="Q508" s="213"/>
      <c r="R508" s="213"/>
      <c r="S508" s="213"/>
      <c r="T508" s="213"/>
      <c r="U508" s="213"/>
      <c r="V508" s="213"/>
      <c r="W508" s="213"/>
      <c r="X508" s="213"/>
      <c r="Y508" s="139"/>
    </row>
    <row r="509" spans="1:25" x14ac:dyDescent="0.2">
      <c r="A509" s="138"/>
      <c r="B509" s="131"/>
      <c r="C509" s="131"/>
      <c r="D509" s="131"/>
      <c r="E509" s="133"/>
      <c r="F509" s="133"/>
      <c r="G509" s="133"/>
      <c r="H509" s="131"/>
      <c r="I509" s="131"/>
      <c r="J509" s="131"/>
      <c r="K509" s="131"/>
      <c r="L509" s="131"/>
      <c r="M509" s="131"/>
      <c r="N509" s="131"/>
      <c r="O509" s="131"/>
      <c r="P509" s="131"/>
      <c r="Q509" s="131"/>
      <c r="R509" s="131"/>
      <c r="S509" s="131"/>
      <c r="T509" s="131"/>
      <c r="U509" s="131"/>
      <c r="V509" s="131"/>
      <c r="W509" s="131"/>
      <c r="X509" s="131"/>
      <c r="Y509" s="139"/>
    </row>
    <row r="510" spans="1:25" x14ac:dyDescent="0.2">
      <c r="A510" s="138"/>
      <c r="B510" s="131"/>
      <c r="C510" s="131"/>
      <c r="D510" s="131"/>
      <c r="E510" s="133"/>
      <c r="F510" s="133"/>
      <c r="G510" s="133"/>
      <c r="H510" s="131"/>
      <c r="I510" s="131"/>
      <c r="J510" s="131"/>
      <c r="K510" s="131"/>
      <c r="L510" s="131"/>
      <c r="M510" s="131"/>
      <c r="N510" s="131"/>
      <c r="O510" s="131"/>
      <c r="P510" s="131"/>
      <c r="Q510" s="131"/>
      <c r="R510" s="131"/>
      <c r="S510" s="131"/>
      <c r="T510" s="131"/>
      <c r="U510" s="131"/>
      <c r="V510" s="131"/>
      <c r="W510" s="131"/>
      <c r="X510" s="131"/>
      <c r="Y510" s="139"/>
    </row>
    <row r="511" spans="1:25" x14ac:dyDescent="0.2">
      <c r="A511" s="141"/>
      <c r="B511" s="142"/>
      <c r="C511" s="142"/>
      <c r="D511" s="142"/>
      <c r="E511" s="217"/>
      <c r="F511" s="217"/>
      <c r="G511" s="217"/>
      <c r="H511" s="142"/>
      <c r="I511" s="142"/>
      <c r="J511" s="142"/>
      <c r="K511" s="142"/>
      <c r="L511" s="142"/>
      <c r="M511" s="142"/>
      <c r="N511" s="142"/>
      <c r="O511" s="142"/>
      <c r="P511" s="142"/>
      <c r="Q511" s="142"/>
      <c r="R511" s="142"/>
      <c r="S511" s="142"/>
      <c r="T511" s="142"/>
      <c r="U511" s="142"/>
      <c r="V511" s="142"/>
      <c r="W511" s="142"/>
      <c r="X511" s="142"/>
      <c r="Y511" s="143"/>
    </row>
    <row r="512" spans="1:25" ht="2.25" customHeight="1" x14ac:dyDescent="0.2">
      <c r="A512" s="142"/>
      <c r="B512" s="142"/>
      <c r="C512" s="142"/>
      <c r="D512" s="142"/>
      <c r="E512" s="217"/>
      <c r="F512" s="217"/>
      <c r="G512" s="217"/>
      <c r="H512" s="142"/>
      <c r="I512" s="142"/>
      <c r="J512" s="142"/>
      <c r="K512" s="142"/>
      <c r="L512" s="142"/>
      <c r="M512" s="142"/>
      <c r="N512" s="142"/>
      <c r="O512" s="142"/>
      <c r="P512" s="142"/>
      <c r="Q512" s="142"/>
      <c r="R512" s="142"/>
      <c r="S512" s="142"/>
      <c r="T512" s="142"/>
      <c r="U512" s="142"/>
      <c r="V512" s="142"/>
      <c r="W512" s="142"/>
      <c r="X512" s="142"/>
      <c r="Y512" s="142"/>
    </row>
    <row r="513" spans="1:25" ht="19.5" customHeight="1" x14ac:dyDescent="0.25">
      <c r="A513" s="223" t="s">
        <v>51</v>
      </c>
      <c r="B513" s="810" t="s">
        <v>399</v>
      </c>
      <c r="C513" s="810"/>
      <c r="D513" s="810"/>
      <c r="E513" s="810"/>
      <c r="F513" s="810"/>
      <c r="G513" s="810"/>
      <c r="H513" s="810"/>
      <c r="I513" s="810"/>
      <c r="J513" s="810"/>
      <c r="K513" s="810"/>
      <c r="L513" s="810"/>
      <c r="M513" s="810"/>
      <c r="N513" s="810"/>
      <c r="O513" s="810"/>
      <c r="P513" s="810"/>
      <c r="Q513" s="810"/>
      <c r="R513" s="810"/>
      <c r="S513" s="810"/>
      <c r="T513" s="810"/>
      <c r="U513" s="810"/>
      <c r="V513" s="810"/>
      <c r="W513" s="810"/>
      <c r="X513" s="810"/>
      <c r="Y513" s="811"/>
    </row>
    <row r="514" spans="1:25" ht="9.75" customHeight="1" x14ac:dyDescent="0.2">
      <c r="A514" s="138"/>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9"/>
    </row>
    <row r="515" spans="1:25" x14ac:dyDescent="0.2">
      <c r="A515" s="138"/>
      <c r="B515" s="384" t="s">
        <v>459</v>
      </c>
      <c r="C515" s="384"/>
      <c r="D515" s="384"/>
      <c r="E515" s="384"/>
      <c r="F515" s="384"/>
      <c r="G515" s="384"/>
      <c r="H515" s="384"/>
      <c r="I515" s="384"/>
      <c r="J515" s="384"/>
      <c r="K515" s="384"/>
      <c r="L515" s="384"/>
      <c r="M515" s="384"/>
      <c r="N515" s="384"/>
      <c r="O515" s="384"/>
      <c r="P515" s="384"/>
      <c r="Q515" s="384"/>
      <c r="R515" s="384"/>
      <c r="S515" s="384"/>
      <c r="T515" s="384"/>
      <c r="U515" s="384"/>
      <c r="V515" s="384"/>
      <c r="W515" s="384"/>
      <c r="X515" s="384"/>
      <c r="Y515" s="385"/>
    </row>
    <row r="516" spans="1:25" x14ac:dyDescent="0.2">
      <c r="A516" s="138"/>
      <c r="B516" s="384"/>
      <c r="C516" s="384"/>
      <c r="D516" s="384"/>
      <c r="E516" s="384"/>
      <c r="F516" s="384"/>
      <c r="G516" s="384"/>
      <c r="H516" s="384"/>
      <c r="I516" s="384"/>
      <c r="J516" s="384"/>
      <c r="K516" s="384"/>
      <c r="L516" s="384"/>
      <c r="M516" s="384"/>
      <c r="N516" s="384"/>
      <c r="O516" s="384"/>
      <c r="P516" s="384"/>
      <c r="Q516" s="384"/>
      <c r="R516" s="384"/>
      <c r="S516" s="384"/>
      <c r="T516" s="384"/>
      <c r="U516" s="384"/>
      <c r="V516" s="384"/>
      <c r="W516" s="384"/>
      <c r="X516" s="384"/>
      <c r="Y516" s="385"/>
    </row>
    <row r="517" spans="1:25" x14ac:dyDescent="0.2">
      <c r="A517" s="138"/>
      <c r="B517" s="277" t="s">
        <v>400</v>
      </c>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9"/>
    </row>
    <row r="518" spans="1:25" x14ac:dyDescent="0.2">
      <c r="A518" s="138"/>
      <c r="B518" s="277" t="s">
        <v>401</v>
      </c>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9"/>
    </row>
    <row r="519" spans="1:25" x14ac:dyDescent="0.2">
      <c r="A519" s="138"/>
      <c r="B519" s="277" t="s">
        <v>402</v>
      </c>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9"/>
    </row>
    <row r="520" spans="1:25" x14ac:dyDescent="0.2">
      <c r="A520" s="138"/>
      <c r="B520" s="277" t="s">
        <v>403</v>
      </c>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9"/>
    </row>
    <row r="521" spans="1:25" x14ac:dyDescent="0.2">
      <c r="A521" s="138"/>
      <c r="B521" s="277" t="s">
        <v>404</v>
      </c>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9"/>
    </row>
    <row r="522" spans="1:25" x14ac:dyDescent="0.2">
      <c r="A522" s="138"/>
      <c r="B522" s="277" t="s">
        <v>405</v>
      </c>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9"/>
    </row>
    <row r="523" spans="1:25" x14ac:dyDescent="0.2">
      <c r="A523" s="138"/>
      <c r="B523" s="277" t="s">
        <v>314</v>
      </c>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9"/>
    </row>
    <row r="524" spans="1:25" ht="6.75" customHeight="1" x14ac:dyDescent="0.2">
      <c r="A524" s="138"/>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9"/>
    </row>
    <row r="525" spans="1:25" ht="15" x14ac:dyDescent="0.25">
      <c r="A525" s="376" t="s">
        <v>426</v>
      </c>
      <c r="B525" s="377"/>
      <c r="C525" s="377"/>
      <c r="D525" s="377"/>
      <c r="E525" s="377"/>
      <c r="F525" s="377"/>
      <c r="G525" s="377"/>
      <c r="H525" s="377"/>
      <c r="I525" s="377"/>
      <c r="J525" s="377"/>
      <c r="K525" s="377"/>
      <c r="L525" s="377"/>
      <c r="M525" s="377"/>
      <c r="N525" s="377"/>
      <c r="O525" s="377"/>
      <c r="P525" s="377"/>
      <c r="Q525" s="377"/>
      <c r="R525" s="377"/>
      <c r="S525" s="377"/>
      <c r="T525" s="377"/>
      <c r="U525" s="377"/>
      <c r="V525" s="377"/>
      <c r="W525" s="377"/>
      <c r="X525" s="377"/>
      <c r="Y525" s="378"/>
    </row>
    <row r="526" spans="1:25" ht="10.5" customHeight="1" x14ac:dyDescent="0.2">
      <c r="A526" s="122"/>
      <c r="B526" s="3"/>
      <c r="C526" s="3"/>
      <c r="D526" s="3"/>
      <c r="E526" s="3"/>
      <c r="F526" s="3"/>
      <c r="G526" s="3"/>
      <c r="H526" s="3"/>
      <c r="I526" s="3"/>
      <c r="J526" s="3"/>
      <c r="K526" s="3"/>
      <c r="L526" s="3"/>
      <c r="M526" s="3"/>
      <c r="N526" s="3"/>
      <c r="O526" s="3"/>
      <c r="P526" s="3"/>
      <c r="Q526" s="3"/>
      <c r="R526" s="3"/>
      <c r="S526" s="3"/>
      <c r="T526" s="3"/>
      <c r="U526" s="3"/>
      <c r="V526" s="3"/>
      <c r="W526" s="3"/>
      <c r="X526" s="3"/>
      <c r="Y526" s="25"/>
    </row>
    <row r="527" spans="1:25" ht="15" customHeight="1" x14ac:dyDescent="0.25">
      <c r="A527" s="224" t="s">
        <v>53</v>
      </c>
      <c r="B527" s="225" t="s">
        <v>427</v>
      </c>
      <c r="C527" s="226"/>
      <c r="D527" s="226"/>
      <c r="E527" s="226"/>
      <c r="F527" s="226"/>
      <c r="G527" s="226"/>
      <c r="H527" s="226"/>
      <c r="I527" s="226"/>
      <c r="J527" s="226"/>
      <c r="K527" s="226"/>
      <c r="L527" s="226"/>
      <c r="M527" s="226"/>
      <c r="N527" s="226"/>
      <c r="O527" s="226"/>
      <c r="P527" s="226"/>
      <c r="Q527" s="226"/>
      <c r="R527" s="226"/>
      <c r="S527" s="226"/>
      <c r="T527" s="226"/>
      <c r="U527" s="226"/>
      <c r="V527" s="226"/>
      <c r="W527" s="226"/>
      <c r="X527" s="226"/>
      <c r="Y527" s="227"/>
    </row>
    <row r="528" spans="1:25" ht="10.5" customHeight="1" x14ac:dyDescent="0.2">
      <c r="A528" s="138"/>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9"/>
    </row>
    <row r="529" spans="1:25" x14ac:dyDescent="0.2">
      <c r="A529" s="278" t="s">
        <v>64</v>
      </c>
      <c r="B529" s="364" t="s">
        <v>428</v>
      </c>
      <c r="C529" s="364"/>
      <c r="D529" s="364"/>
      <c r="E529" s="364"/>
      <c r="F529" s="364"/>
      <c r="G529" s="364"/>
      <c r="H529" s="364"/>
      <c r="I529" s="364"/>
      <c r="J529" s="364"/>
      <c r="K529" s="364"/>
      <c r="L529" s="364"/>
      <c r="M529" s="364"/>
      <c r="N529" s="364"/>
      <c r="O529" s="364"/>
      <c r="P529" s="364"/>
      <c r="Q529" s="364"/>
      <c r="R529" s="364"/>
      <c r="S529" s="364"/>
      <c r="T529" s="364"/>
      <c r="U529" s="364"/>
      <c r="V529" s="364"/>
      <c r="W529" s="364"/>
      <c r="X529" s="364"/>
      <c r="Y529" s="139"/>
    </row>
    <row r="530" spans="1:25" ht="12" customHeight="1" x14ac:dyDescent="0.2">
      <c r="A530" s="279"/>
      <c r="B530" s="364"/>
      <c r="C530" s="364"/>
      <c r="D530" s="364"/>
      <c r="E530" s="364"/>
      <c r="F530" s="364"/>
      <c r="G530" s="364"/>
      <c r="H530" s="364"/>
      <c r="I530" s="364"/>
      <c r="J530" s="364"/>
      <c r="K530" s="364"/>
      <c r="L530" s="364"/>
      <c r="M530" s="364"/>
      <c r="N530" s="364"/>
      <c r="O530" s="364"/>
      <c r="P530" s="364"/>
      <c r="Q530" s="364"/>
      <c r="R530" s="364"/>
      <c r="S530" s="364"/>
      <c r="T530" s="364"/>
      <c r="U530" s="364"/>
      <c r="V530" s="364"/>
      <c r="W530" s="364"/>
      <c r="X530" s="364"/>
      <c r="Y530" s="139"/>
    </row>
    <row r="531" spans="1:25" x14ac:dyDescent="0.2">
      <c r="A531" s="279"/>
      <c r="B531" s="364"/>
      <c r="C531" s="364"/>
      <c r="D531" s="364"/>
      <c r="E531" s="364"/>
      <c r="F531" s="364"/>
      <c r="G531" s="364"/>
      <c r="H531" s="364"/>
      <c r="I531" s="364"/>
      <c r="J531" s="364"/>
      <c r="K531" s="364"/>
      <c r="L531" s="364"/>
      <c r="M531" s="364"/>
      <c r="N531" s="364"/>
      <c r="O531" s="364"/>
      <c r="P531" s="364"/>
      <c r="Q531" s="364"/>
      <c r="R531" s="364"/>
      <c r="S531" s="364"/>
      <c r="T531" s="364"/>
      <c r="U531" s="364"/>
      <c r="V531" s="364"/>
      <c r="W531" s="364"/>
      <c r="X531" s="364"/>
      <c r="Y531" s="139"/>
    </row>
    <row r="532" spans="1:25" ht="7.15" customHeight="1" x14ac:dyDescent="0.2">
      <c r="A532" s="279"/>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9"/>
    </row>
    <row r="533" spans="1:25" x14ac:dyDescent="0.2">
      <c r="A533" s="278" t="s">
        <v>65</v>
      </c>
      <c r="B533" s="803" t="s">
        <v>435</v>
      </c>
      <c r="C533" s="803"/>
      <c r="D533" s="803"/>
      <c r="E533" s="803"/>
      <c r="F533" s="803"/>
      <c r="G533" s="803"/>
      <c r="H533" s="803"/>
      <c r="I533" s="803"/>
      <c r="J533" s="803"/>
      <c r="K533" s="803"/>
      <c r="L533" s="803"/>
      <c r="M533" s="803"/>
      <c r="N533" s="803"/>
      <c r="O533" s="803"/>
      <c r="P533" s="803"/>
      <c r="Q533" s="803"/>
      <c r="R533" s="803"/>
      <c r="S533" s="803"/>
      <c r="T533" s="803"/>
      <c r="U533" s="803"/>
      <c r="V533" s="803"/>
      <c r="W533" s="803"/>
      <c r="X533" s="803"/>
      <c r="Y533" s="139"/>
    </row>
    <row r="534" spans="1:25" ht="7.15" customHeight="1" x14ac:dyDescent="0.2">
      <c r="A534" s="278"/>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9"/>
    </row>
    <row r="535" spans="1:25" x14ac:dyDescent="0.2">
      <c r="A535" s="278" t="s">
        <v>331</v>
      </c>
      <c r="B535" s="364" t="s">
        <v>436</v>
      </c>
      <c r="C535" s="364"/>
      <c r="D535" s="364"/>
      <c r="E535" s="364"/>
      <c r="F535" s="364"/>
      <c r="G535" s="364"/>
      <c r="H535" s="364"/>
      <c r="I535" s="364"/>
      <c r="J535" s="364"/>
      <c r="K535" s="364"/>
      <c r="L535" s="364"/>
      <c r="M535" s="364"/>
      <c r="N535" s="364"/>
      <c r="O535" s="364"/>
      <c r="P535" s="364"/>
      <c r="Q535" s="364"/>
      <c r="R535" s="364"/>
      <c r="S535" s="364"/>
      <c r="T535" s="364"/>
      <c r="U535" s="364"/>
      <c r="V535" s="364"/>
      <c r="W535" s="364"/>
      <c r="X535" s="364"/>
      <c r="Y535" s="139"/>
    </row>
    <row r="536" spans="1:25" ht="9" customHeight="1" x14ac:dyDescent="0.2">
      <c r="A536" s="279"/>
      <c r="B536" s="364"/>
      <c r="C536" s="364"/>
      <c r="D536" s="364"/>
      <c r="E536" s="364"/>
      <c r="F536" s="364"/>
      <c r="G536" s="364"/>
      <c r="H536" s="364"/>
      <c r="I536" s="364"/>
      <c r="J536" s="364"/>
      <c r="K536" s="364"/>
      <c r="L536" s="364"/>
      <c r="M536" s="364"/>
      <c r="N536" s="364"/>
      <c r="O536" s="364"/>
      <c r="P536" s="364"/>
      <c r="Q536" s="364"/>
      <c r="R536" s="364"/>
      <c r="S536" s="364"/>
      <c r="T536" s="364"/>
      <c r="U536" s="364"/>
      <c r="V536" s="364"/>
      <c r="W536" s="364"/>
      <c r="X536" s="364"/>
      <c r="Y536" s="139"/>
    </row>
    <row r="537" spans="1:25" ht="11.25" customHeight="1" x14ac:dyDescent="0.2">
      <c r="A537" s="279"/>
      <c r="B537" s="364"/>
      <c r="C537" s="364"/>
      <c r="D537" s="364"/>
      <c r="E537" s="364"/>
      <c r="F537" s="364"/>
      <c r="G537" s="364"/>
      <c r="H537" s="364"/>
      <c r="I537" s="364"/>
      <c r="J537" s="364"/>
      <c r="K537" s="364"/>
      <c r="L537" s="364"/>
      <c r="M537" s="364"/>
      <c r="N537" s="364"/>
      <c r="O537" s="364"/>
      <c r="P537" s="364"/>
      <c r="Q537" s="364"/>
      <c r="R537" s="364"/>
      <c r="S537" s="364"/>
      <c r="T537" s="364"/>
      <c r="U537" s="364"/>
      <c r="V537" s="364"/>
      <c r="W537" s="364"/>
      <c r="X537" s="364"/>
      <c r="Y537" s="139"/>
    </row>
    <row r="538" spans="1:25" ht="17.25" customHeight="1" x14ac:dyDescent="0.2">
      <c r="A538" s="279"/>
      <c r="B538" s="364"/>
      <c r="C538" s="364"/>
      <c r="D538" s="364"/>
      <c r="E538" s="364"/>
      <c r="F538" s="364"/>
      <c r="G538" s="364"/>
      <c r="H538" s="364"/>
      <c r="I538" s="364"/>
      <c r="J538" s="364"/>
      <c r="K538" s="364"/>
      <c r="L538" s="364"/>
      <c r="M538" s="364"/>
      <c r="N538" s="364"/>
      <c r="O538" s="364"/>
      <c r="P538" s="364"/>
      <c r="Q538" s="364"/>
      <c r="R538" s="364"/>
      <c r="S538" s="364"/>
      <c r="T538" s="364"/>
      <c r="U538" s="364"/>
      <c r="V538" s="364"/>
      <c r="W538" s="364"/>
      <c r="X538" s="364"/>
      <c r="Y538" s="139"/>
    </row>
    <row r="539" spans="1:25" ht="7.15" customHeight="1" x14ac:dyDescent="0.2">
      <c r="A539" s="279"/>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9"/>
    </row>
    <row r="540" spans="1:25" ht="13.9" customHeight="1" x14ac:dyDescent="0.2">
      <c r="A540" s="278" t="s">
        <v>335</v>
      </c>
      <c r="B540" s="364" t="s">
        <v>437</v>
      </c>
      <c r="C540" s="364"/>
      <c r="D540" s="364"/>
      <c r="E540" s="364"/>
      <c r="F540" s="364"/>
      <c r="G540" s="364"/>
      <c r="H540" s="364"/>
      <c r="I540" s="364"/>
      <c r="J540" s="364"/>
      <c r="K540" s="364"/>
      <c r="L540" s="364"/>
      <c r="M540" s="364"/>
      <c r="N540" s="364"/>
      <c r="O540" s="364"/>
      <c r="P540" s="364"/>
      <c r="Q540" s="364"/>
      <c r="R540" s="364"/>
      <c r="S540" s="364"/>
      <c r="T540" s="364"/>
      <c r="U540" s="364"/>
      <c r="V540" s="364"/>
      <c r="W540" s="364"/>
      <c r="X540" s="364"/>
      <c r="Y540" s="139"/>
    </row>
    <row r="541" spans="1:25" x14ac:dyDescent="0.2">
      <c r="A541" s="279"/>
      <c r="B541" s="364"/>
      <c r="C541" s="364"/>
      <c r="D541" s="364"/>
      <c r="E541" s="364"/>
      <c r="F541" s="364"/>
      <c r="G541" s="364"/>
      <c r="H541" s="364"/>
      <c r="I541" s="364"/>
      <c r="J541" s="364"/>
      <c r="K541" s="364"/>
      <c r="L541" s="364"/>
      <c r="M541" s="364"/>
      <c r="N541" s="364"/>
      <c r="O541" s="364"/>
      <c r="P541" s="364"/>
      <c r="Q541" s="364"/>
      <c r="R541" s="364"/>
      <c r="S541" s="364"/>
      <c r="T541" s="364"/>
      <c r="U541" s="364"/>
      <c r="V541" s="364"/>
      <c r="W541" s="364"/>
      <c r="X541" s="364"/>
      <c r="Y541" s="139"/>
    </row>
    <row r="542" spans="1:25" ht="7.15" customHeight="1" x14ac:dyDescent="0.2">
      <c r="A542" s="279"/>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9"/>
    </row>
    <row r="543" spans="1:25" x14ac:dyDescent="0.2">
      <c r="A543" s="278" t="s">
        <v>438</v>
      </c>
      <c r="B543" s="803" t="s">
        <v>439</v>
      </c>
      <c r="C543" s="803"/>
      <c r="D543" s="803"/>
      <c r="E543" s="803"/>
      <c r="F543" s="803"/>
      <c r="G543" s="803"/>
      <c r="H543" s="803"/>
      <c r="I543" s="803"/>
      <c r="J543" s="803"/>
      <c r="K543" s="803"/>
      <c r="L543" s="803"/>
      <c r="M543" s="803"/>
      <c r="N543" s="803"/>
      <c r="O543" s="803"/>
      <c r="P543" s="803"/>
      <c r="Q543" s="803"/>
      <c r="R543" s="803"/>
      <c r="S543" s="803"/>
      <c r="T543" s="803"/>
      <c r="U543" s="803"/>
      <c r="V543" s="803"/>
      <c r="W543" s="803"/>
      <c r="X543" s="803"/>
      <c r="Y543" s="139"/>
    </row>
    <row r="544" spans="1:25" ht="7.15" customHeight="1" x14ac:dyDescent="0.2">
      <c r="A544" s="279"/>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9"/>
    </row>
    <row r="545" spans="1:25" x14ac:dyDescent="0.2">
      <c r="A545" s="278" t="s">
        <v>440</v>
      </c>
      <c r="B545" s="364" t="s">
        <v>441</v>
      </c>
      <c r="C545" s="364"/>
      <c r="D545" s="364"/>
      <c r="E545" s="364"/>
      <c r="F545" s="364"/>
      <c r="G545" s="364"/>
      <c r="H545" s="364"/>
      <c r="I545" s="364"/>
      <c r="J545" s="364"/>
      <c r="K545" s="364"/>
      <c r="L545" s="364"/>
      <c r="M545" s="364"/>
      <c r="N545" s="364"/>
      <c r="O545" s="364"/>
      <c r="P545" s="364"/>
      <c r="Q545" s="364"/>
      <c r="R545" s="364"/>
      <c r="S545" s="364"/>
      <c r="T545" s="364"/>
      <c r="U545" s="364"/>
      <c r="V545" s="364"/>
      <c r="W545" s="364"/>
      <c r="X545" s="364"/>
      <c r="Y545" s="139"/>
    </row>
    <row r="546" spans="1:25" x14ac:dyDescent="0.2">
      <c r="A546" s="279"/>
      <c r="B546" s="364"/>
      <c r="C546" s="364"/>
      <c r="D546" s="364"/>
      <c r="E546" s="364"/>
      <c r="F546" s="364"/>
      <c r="G546" s="364"/>
      <c r="H546" s="364"/>
      <c r="I546" s="364"/>
      <c r="J546" s="364"/>
      <c r="K546" s="364"/>
      <c r="L546" s="364"/>
      <c r="M546" s="364"/>
      <c r="N546" s="364"/>
      <c r="O546" s="364"/>
      <c r="P546" s="364"/>
      <c r="Q546" s="364"/>
      <c r="R546" s="364"/>
      <c r="S546" s="364"/>
      <c r="T546" s="364"/>
      <c r="U546" s="364"/>
      <c r="V546" s="364"/>
      <c r="W546" s="364"/>
      <c r="X546" s="364"/>
      <c r="Y546" s="139"/>
    </row>
    <row r="547" spans="1:25" ht="7.15" customHeight="1" x14ac:dyDescent="0.2">
      <c r="A547" s="279"/>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9"/>
    </row>
    <row r="548" spans="1:25" x14ac:dyDescent="0.2">
      <c r="A548" s="278" t="s">
        <v>442</v>
      </c>
      <c r="B548" s="364" t="s">
        <v>443</v>
      </c>
      <c r="C548" s="364"/>
      <c r="D548" s="364"/>
      <c r="E548" s="364"/>
      <c r="F548" s="364"/>
      <c r="G548" s="364"/>
      <c r="H548" s="364"/>
      <c r="I548" s="364"/>
      <c r="J548" s="364"/>
      <c r="K548" s="364"/>
      <c r="L548" s="364"/>
      <c r="M548" s="364"/>
      <c r="N548" s="364"/>
      <c r="O548" s="364"/>
      <c r="P548" s="364"/>
      <c r="Q548" s="364"/>
      <c r="R548" s="364"/>
      <c r="S548" s="364"/>
      <c r="T548" s="364"/>
      <c r="U548" s="364"/>
      <c r="V548" s="364"/>
      <c r="W548" s="364"/>
      <c r="X548" s="364"/>
      <c r="Y548" s="139"/>
    </row>
    <row r="549" spans="1:25" x14ac:dyDescent="0.2">
      <c r="A549" s="279"/>
      <c r="B549" s="364"/>
      <c r="C549" s="364"/>
      <c r="D549" s="364"/>
      <c r="E549" s="364"/>
      <c r="F549" s="364"/>
      <c r="G549" s="364"/>
      <c r="H549" s="364"/>
      <c r="I549" s="364"/>
      <c r="J549" s="364"/>
      <c r="K549" s="364"/>
      <c r="L549" s="364"/>
      <c r="M549" s="364"/>
      <c r="N549" s="364"/>
      <c r="O549" s="364"/>
      <c r="P549" s="364"/>
      <c r="Q549" s="364"/>
      <c r="R549" s="364"/>
      <c r="S549" s="364"/>
      <c r="T549" s="364"/>
      <c r="U549" s="364"/>
      <c r="V549" s="364"/>
      <c r="W549" s="364"/>
      <c r="X549" s="364"/>
      <c r="Y549" s="139"/>
    </row>
    <row r="550" spans="1:25" ht="7.15" customHeight="1" x14ac:dyDescent="0.2">
      <c r="A550" s="279"/>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9"/>
    </row>
    <row r="551" spans="1:25" x14ac:dyDescent="0.2">
      <c r="A551" s="278" t="s">
        <v>444</v>
      </c>
      <c r="B551" s="364" t="s">
        <v>445</v>
      </c>
      <c r="C551" s="364"/>
      <c r="D551" s="364"/>
      <c r="E551" s="364"/>
      <c r="F551" s="364"/>
      <c r="G551" s="364"/>
      <c r="H551" s="364"/>
      <c r="I551" s="364"/>
      <c r="J551" s="364"/>
      <c r="K551" s="364"/>
      <c r="L551" s="364"/>
      <c r="M551" s="364"/>
      <c r="N551" s="364"/>
      <c r="O551" s="364"/>
      <c r="P551" s="364"/>
      <c r="Q551" s="364"/>
      <c r="R551" s="364"/>
      <c r="S551" s="364"/>
      <c r="T551" s="364"/>
      <c r="U551" s="364"/>
      <c r="V551" s="364"/>
      <c r="W551" s="364"/>
      <c r="X551" s="364"/>
      <c r="Y551" s="139"/>
    </row>
    <row r="552" spans="1:25" x14ac:dyDescent="0.2">
      <c r="A552" s="279"/>
      <c r="B552" s="364"/>
      <c r="C552" s="364"/>
      <c r="D552" s="364"/>
      <c r="E552" s="364"/>
      <c r="F552" s="364"/>
      <c r="G552" s="364"/>
      <c r="H552" s="364"/>
      <c r="I552" s="364"/>
      <c r="J552" s="364"/>
      <c r="K552" s="364"/>
      <c r="L552" s="364"/>
      <c r="M552" s="364"/>
      <c r="N552" s="364"/>
      <c r="O552" s="364"/>
      <c r="P552" s="364"/>
      <c r="Q552" s="364"/>
      <c r="R552" s="364"/>
      <c r="S552" s="364"/>
      <c r="T552" s="364"/>
      <c r="U552" s="364"/>
      <c r="V552" s="364"/>
      <c r="W552" s="364"/>
      <c r="X552" s="364"/>
      <c r="Y552" s="139"/>
    </row>
    <row r="553" spans="1:25" ht="7.15" customHeight="1" x14ac:dyDescent="0.2">
      <c r="A553" s="279"/>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9"/>
    </row>
    <row r="554" spans="1:25" ht="14.25" customHeight="1" x14ac:dyDescent="0.2">
      <c r="A554" s="278" t="s">
        <v>446</v>
      </c>
      <c r="B554" s="364" t="s">
        <v>475</v>
      </c>
      <c r="C554" s="364"/>
      <c r="D554" s="364"/>
      <c r="E554" s="364"/>
      <c r="F554" s="364"/>
      <c r="G554" s="364"/>
      <c r="H554" s="364"/>
      <c r="I554" s="364"/>
      <c r="J554" s="364"/>
      <c r="K554" s="364"/>
      <c r="L554" s="364"/>
      <c r="M554" s="364"/>
      <c r="N554" s="364"/>
      <c r="O554" s="364"/>
      <c r="P554" s="364"/>
      <c r="Q554" s="364"/>
      <c r="R554" s="364"/>
      <c r="S554" s="364"/>
      <c r="T554" s="364"/>
      <c r="U554" s="364"/>
      <c r="V554" s="364"/>
      <c r="W554" s="364"/>
      <c r="X554" s="364"/>
      <c r="Y554" s="139"/>
    </row>
    <row r="555" spans="1:25" ht="7.9" customHeight="1" x14ac:dyDescent="0.2">
      <c r="A555" s="279"/>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9"/>
    </row>
    <row r="556" spans="1:25" x14ac:dyDescent="0.2">
      <c r="A556" s="278" t="s">
        <v>447</v>
      </c>
      <c r="B556" s="364" t="s">
        <v>448</v>
      </c>
      <c r="C556" s="364"/>
      <c r="D556" s="364"/>
      <c r="E556" s="364"/>
      <c r="F556" s="364"/>
      <c r="G556" s="364"/>
      <c r="H556" s="364"/>
      <c r="I556" s="364"/>
      <c r="J556" s="364"/>
      <c r="K556" s="364"/>
      <c r="L556" s="364"/>
      <c r="M556" s="364"/>
      <c r="N556" s="364"/>
      <c r="O556" s="364"/>
      <c r="P556" s="364"/>
      <c r="Q556" s="364"/>
      <c r="R556" s="364"/>
      <c r="S556" s="364"/>
      <c r="T556" s="364"/>
      <c r="U556" s="364"/>
      <c r="V556" s="364"/>
      <c r="W556" s="364"/>
      <c r="X556" s="364"/>
      <c r="Y556" s="139"/>
    </row>
    <row r="557" spans="1:25" x14ac:dyDescent="0.2">
      <c r="A557" s="138"/>
      <c r="B557" s="364"/>
      <c r="C557" s="364"/>
      <c r="D557" s="364"/>
      <c r="E557" s="364"/>
      <c r="F557" s="364"/>
      <c r="G557" s="364"/>
      <c r="H557" s="364"/>
      <c r="I557" s="364"/>
      <c r="J557" s="364"/>
      <c r="K557" s="364"/>
      <c r="L557" s="364"/>
      <c r="M557" s="364"/>
      <c r="N557" s="364"/>
      <c r="O557" s="364"/>
      <c r="P557" s="364"/>
      <c r="Q557" s="364"/>
      <c r="R557" s="364"/>
      <c r="S557" s="364"/>
      <c r="T557" s="364"/>
      <c r="U557" s="364"/>
      <c r="V557" s="364"/>
      <c r="W557" s="364"/>
      <c r="X557" s="364"/>
      <c r="Y557" s="139"/>
    </row>
    <row r="558" spans="1:25" x14ac:dyDescent="0.2">
      <c r="A558" s="138"/>
      <c r="B558" s="364"/>
      <c r="C558" s="364"/>
      <c r="D558" s="364"/>
      <c r="E558" s="364"/>
      <c r="F558" s="364"/>
      <c r="G558" s="364"/>
      <c r="H558" s="364"/>
      <c r="I558" s="364"/>
      <c r="J558" s="364"/>
      <c r="K558" s="364"/>
      <c r="L558" s="364"/>
      <c r="M558" s="364"/>
      <c r="N558" s="364"/>
      <c r="O558" s="364"/>
      <c r="P558" s="364"/>
      <c r="Q558" s="364"/>
      <c r="R558" s="364"/>
      <c r="S558" s="364"/>
      <c r="T558" s="364"/>
      <c r="U558" s="364"/>
      <c r="V558" s="364"/>
      <c r="W558" s="364"/>
      <c r="X558" s="364"/>
      <c r="Y558" s="139"/>
    </row>
    <row r="559" spans="1:25" ht="8.4499999999999993" customHeight="1" x14ac:dyDescent="0.2">
      <c r="A559" s="138"/>
      <c r="B559" s="280"/>
      <c r="C559" s="280"/>
      <c r="D559" s="280"/>
      <c r="E559" s="280"/>
      <c r="F559" s="280"/>
      <c r="G559" s="280"/>
      <c r="H559" s="280"/>
      <c r="I559" s="280"/>
      <c r="J559" s="280"/>
      <c r="K559" s="280"/>
      <c r="L559" s="280"/>
      <c r="M559" s="280"/>
      <c r="N559" s="280"/>
      <c r="O559" s="280"/>
      <c r="P559" s="280"/>
      <c r="Q559" s="280"/>
      <c r="R559" s="280"/>
      <c r="S559" s="280"/>
      <c r="T559" s="280"/>
      <c r="U559" s="280"/>
      <c r="V559" s="280"/>
      <c r="W559" s="280"/>
      <c r="X559" s="280"/>
      <c r="Y559" s="139"/>
    </row>
    <row r="560" spans="1:25" x14ac:dyDescent="0.2">
      <c r="A560" s="138"/>
      <c r="B560" s="364" t="s">
        <v>451</v>
      </c>
      <c r="C560" s="364"/>
      <c r="D560" s="364"/>
      <c r="E560" s="364"/>
      <c r="F560" s="364"/>
      <c r="G560" s="364"/>
      <c r="H560" s="280"/>
      <c r="I560" s="280"/>
      <c r="J560" s="280"/>
      <c r="K560" s="280"/>
      <c r="L560" s="280"/>
      <c r="M560" s="280"/>
      <c r="N560" s="280"/>
      <c r="O560" s="280"/>
      <c r="P560" s="280"/>
      <c r="Q560" s="280"/>
      <c r="R560" s="280"/>
      <c r="S560" s="280"/>
      <c r="T560" s="280"/>
      <c r="U560" s="280"/>
      <c r="V560" s="280"/>
      <c r="W560" s="280"/>
      <c r="X560" s="280"/>
      <c r="Y560" s="139"/>
    </row>
    <row r="561" spans="1:25" ht="9.75" customHeight="1" x14ac:dyDescent="0.2">
      <c r="A561" s="138"/>
      <c r="B561" s="280"/>
      <c r="C561" s="280"/>
      <c r="D561" s="280"/>
      <c r="E561" s="280"/>
      <c r="F561" s="280"/>
      <c r="G561" s="280"/>
      <c r="H561" s="280"/>
      <c r="I561" s="280"/>
      <c r="J561" s="280"/>
      <c r="K561" s="280"/>
      <c r="L561" s="280"/>
      <c r="M561" s="280"/>
      <c r="N561" s="280"/>
      <c r="O561" s="280"/>
      <c r="P561" s="280"/>
      <c r="Q561" s="280"/>
      <c r="R561" s="280"/>
      <c r="S561" s="280"/>
      <c r="T561" s="280"/>
      <c r="U561" s="280"/>
      <c r="V561" s="280"/>
      <c r="W561" s="280"/>
      <c r="X561" s="280"/>
      <c r="Y561" s="139"/>
    </row>
    <row r="562" spans="1:25" ht="15" x14ac:dyDescent="0.25">
      <c r="A562" s="138"/>
      <c r="B562" s="800"/>
      <c r="C562" s="800"/>
      <c r="D562" s="800"/>
      <c r="E562" s="800"/>
      <c r="F562" s="800"/>
      <c r="G562" s="800"/>
      <c r="H562" s="800"/>
      <c r="I562" s="280"/>
      <c r="J562" s="801"/>
      <c r="K562" s="802"/>
      <c r="L562" s="802"/>
      <c r="M562" s="802"/>
      <c r="N562" s="802"/>
      <c r="O562" s="802"/>
      <c r="P562" s="802"/>
      <c r="Q562" s="802"/>
      <c r="R562" s="802"/>
      <c r="S562" s="280"/>
      <c r="T562" s="800"/>
      <c r="U562" s="800"/>
      <c r="V562" s="800"/>
      <c r="W562" s="800"/>
      <c r="X562" s="800"/>
      <c r="Y562" s="139"/>
    </row>
    <row r="563" spans="1:25" x14ac:dyDescent="0.2">
      <c r="A563" s="138"/>
      <c r="B563" s="796" t="s">
        <v>452</v>
      </c>
      <c r="C563" s="796"/>
      <c r="D563" s="796"/>
      <c r="E563" s="796"/>
      <c r="F563" s="796"/>
      <c r="G563" s="796"/>
      <c r="H563" s="796"/>
      <c r="I563" s="281"/>
      <c r="J563" s="796" t="s">
        <v>453</v>
      </c>
      <c r="K563" s="796"/>
      <c r="L563" s="796"/>
      <c r="M563" s="796"/>
      <c r="N563" s="796"/>
      <c r="O563" s="796"/>
      <c r="P563" s="796"/>
      <c r="Q563" s="796"/>
      <c r="R563" s="796"/>
      <c r="S563" s="281"/>
      <c r="T563" s="796" t="s">
        <v>43</v>
      </c>
      <c r="U563" s="796"/>
      <c r="V563" s="796"/>
      <c r="W563" s="796"/>
      <c r="X563" s="796"/>
      <c r="Y563" s="139"/>
    </row>
    <row r="564" spans="1:25" x14ac:dyDescent="0.2">
      <c r="A564" s="138"/>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9"/>
    </row>
    <row r="565" spans="1:25" ht="15.75" x14ac:dyDescent="0.25">
      <c r="A565" s="224" t="s">
        <v>59</v>
      </c>
      <c r="B565" s="225" t="s">
        <v>449</v>
      </c>
      <c r="C565" s="226"/>
      <c r="D565" s="226"/>
      <c r="E565" s="226"/>
      <c r="F565" s="226"/>
      <c r="G565" s="226"/>
      <c r="H565" s="226"/>
      <c r="I565" s="226"/>
      <c r="J565" s="226"/>
      <c r="K565" s="226"/>
      <c r="L565" s="226"/>
      <c r="M565" s="226"/>
      <c r="N565" s="226"/>
      <c r="O565" s="226"/>
      <c r="P565" s="226"/>
      <c r="Q565" s="226"/>
      <c r="R565" s="226"/>
      <c r="S565" s="226"/>
      <c r="T565" s="226"/>
      <c r="U565" s="226"/>
      <c r="V565" s="226"/>
      <c r="W565" s="226"/>
      <c r="X565" s="226"/>
      <c r="Y565" s="227"/>
    </row>
    <row r="566" spans="1:25" x14ac:dyDescent="0.2">
      <c r="A566" s="138"/>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9"/>
    </row>
    <row r="567" spans="1:25" x14ac:dyDescent="0.2">
      <c r="A567" s="138"/>
      <c r="B567" s="146" t="s">
        <v>450</v>
      </c>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9"/>
    </row>
    <row r="568" spans="1:25" ht="19.899999999999999" customHeight="1" x14ac:dyDescent="0.25">
      <c r="A568" s="138"/>
      <c r="B568" s="798"/>
      <c r="C568" s="799"/>
      <c r="D568" s="799"/>
      <c r="E568" s="799"/>
      <c r="F568" s="799"/>
      <c r="G568" s="799"/>
      <c r="H568" s="799"/>
      <c r="I568" s="799"/>
      <c r="J568" s="799"/>
      <c r="K568" s="799"/>
      <c r="L568" s="799"/>
      <c r="M568" s="799"/>
      <c r="N568" s="799"/>
      <c r="O568" s="799"/>
      <c r="P568" s="799"/>
      <c r="Q568" s="799"/>
      <c r="R568" s="799"/>
      <c r="S568" s="799"/>
      <c r="T568" s="799"/>
      <c r="U568" s="799"/>
      <c r="V568" s="799"/>
      <c r="W568" s="799"/>
      <c r="X568" s="799"/>
      <c r="Y568" s="139"/>
    </row>
    <row r="569" spans="1:25" ht="19.899999999999999" customHeight="1" x14ac:dyDescent="0.2">
      <c r="A569" s="138"/>
      <c r="B569" s="798"/>
      <c r="C569" s="798"/>
      <c r="D569" s="798"/>
      <c r="E569" s="798"/>
      <c r="F569" s="798"/>
      <c r="G569" s="798"/>
      <c r="H569" s="798"/>
      <c r="I569" s="798"/>
      <c r="J569" s="798"/>
      <c r="K569" s="798"/>
      <c r="L569" s="798"/>
      <c r="M569" s="798"/>
      <c r="N569" s="798"/>
      <c r="O569" s="798"/>
      <c r="P569" s="798"/>
      <c r="Q569" s="798"/>
      <c r="R569" s="798"/>
      <c r="S569" s="798"/>
      <c r="T569" s="798"/>
      <c r="U569" s="798"/>
      <c r="V569" s="798"/>
      <c r="W569" s="798"/>
      <c r="X569" s="798"/>
      <c r="Y569" s="139"/>
    </row>
    <row r="570" spans="1:25" ht="19.899999999999999" customHeight="1" x14ac:dyDescent="0.2">
      <c r="A570" s="138"/>
      <c r="B570" s="798"/>
      <c r="C570" s="798"/>
      <c r="D570" s="798"/>
      <c r="E570" s="798"/>
      <c r="F570" s="798"/>
      <c r="G570" s="798"/>
      <c r="H570" s="798"/>
      <c r="I570" s="798"/>
      <c r="J570" s="798"/>
      <c r="K570" s="798"/>
      <c r="L570" s="798"/>
      <c r="M570" s="798"/>
      <c r="N570" s="798"/>
      <c r="O570" s="798"/>
      <c r="P570" s="798"/>
      <c r="Q570" s="798"/>
      <c r="R570" s="798"/>
      <c r="S570" s="798"/>
      <c r="T570" s="798"/>
      <c r="U570" s="798"/>
      <c r="V570" s="798"/>
      <c r="W570" s="798"/>
      <c r="X570" s="798"/>
      <c r="Y570" s="139"/>
    </row>
    <row r="571" spans="1:25" x14ac:dyDescent="0.2">
      <c r="A571" s="138"/>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9"/>
    </row>
    <row r="572" spans="1:25" ht="15" x14ac:dyDescent="0.25">
      <c r="A572" s="138"/>
      <c r="B572" s="800"/>
      <c r="C572" s="800"/>
      <c r="D572" s="800"/>
      <c r="E572" s="800"/>
      <c r="F572" s="800"/>
      <c r="G572" s="800"/>
      <c r="H572" s="800"/>
      <c r="I572" s="280"/>
      <c r="J572" s="801"/>
      <c r="K572" s="802"/>
      <c r="L572" s="802"/>
      <c r="M572" s="802"/>
      <c r="N572" s="802"/>
      <c r="O572" s="802"/>
      <c r="P572" s="802"/>
      <c r="Q572" s="802"/>
      <c r="R572" s="802"/>
      <c r="S572" s="280"/>
      <c r="T572" s="800"/>
      <c r="U572" s="800"/>
      <c r="V572" s="800"/>
      <c r="W572" s="800"/>
      <c r="X572" s="800"/>
      <c r="Y572" s="139"/>
    </row>
    <row r="573" spans="1:25" x14ac:dyDescent="0.2">
      <c r="A573" s="138"/>
      <c r="B573" s="796" t="s">
        <v>452</v>
      </c>
      <c r="C573" s="796"/>
      <c r="D573" s="796"/>
      <c r="E573" s="796"/>
      <c r="F573" s="796"/>
      <c r="G573" s="796"/>
      <c r="H573" s="796"/>
      <c r="I573" s="281"/>
      <c r="J573" s="796" t="s">
        <v>454</v>
      </c>
      <c r="K573" s="796"/>
      <c r="L573" s="796"/>
      <c r="M573" s="796"/>
      <c r="N573" s="796"/>
      <c r="O573" s="796"/>
      <c r="P573" s="796"/>
      <c r="Q573" s="796"/>
      <c r="R573" s="796"/>
      <c r="S573" s="281"/>
      <c r="T573" s="796" t="s">
        <v>455</v>
      </c>
      <c r="U573" s="796"/>
      <c r="V573" s="796"/>
      <c r="W573" s="796"/>
      <c r="X573" s="796"/>
      <c r="Y573" s="139"/>
    </row>
    <row r="574" spans="1:25" x14ac:dyDescent="0.2">
      <c r="A574" s="141"/>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3"/>
    </row>
    <row r="575" spans="1:25" x14ac:dyDescent="0.2">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c r="X575" s="130"/>
      <c r="Y575" s="130"/>
    </row>
    <row r="576" spans="1:25" x14ac:dyDescent="0.2">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c r="X576" s="130"/>
      <c r="Y576" s="130"/>
    </row>
    <row r="577" spans="1:25" x14ac:dyDescent="0.2">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c r="X577" s="130"/>
      <c r="Y577" s="130"/>
    </row>
    <row r="578" spans="1:25" x14ac:dyDescent="0.2">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c r="X578" s="130"/>
      <c r="Y578" s="130"/>
    </row>
    <row r="579" spans="1:25" x14ac:dyDescent="0.2">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c r="X579" s="130"/>
      <c r="Y579" s="130"/>
    </row>
    <row r="580" spans="1:25" x14ac:dyDescent="0.2">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c r="X580" s="130"/>
      <c r="Y580" s="130"/>
    </row>
    <row r="581" spans="1:25" x14ac:dyDescent="0.2">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c r="X581" s="130"/>
      <c r="Y581" s="130"/>
    </row>
    <row r="582" spans="1:25" x14ac:dyDescent="0.2">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c r="X582" s="130"/>
      <c r="Y582" s="130"/>
    </row>
    <row r="583" spans="1:25" x14ac:dyDescent="0.2">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c r="X583" s="130"/>
      <c r="Y583" s="130"/>
    </row>
  </sheetData>
  <sheetProtection formatCells="0" selectLockedCells="1"/>
  <customSheetViews>
    <customSheetView guid="{CD83341C-7113-459C-BA6F-AEA230116C2A}" showPageBreaks="1" printArea="1" view="pageLayout">
      <selection activeCell="A12" sqref="A12:Q12"/>
      <rowBreaks count="10" manualBreakCount="10">
        <brk id="50" max="24" man="1"/>
        <brk id="91" max="24" man="1"/>
        <brk id="147" max="24" man="1"/>
        <brk id="197" max="24" man="1"/>
        <brk id="248" max="16383" man="1"/>
        <brk id="297" max="24" man="1"/>
        <brk id="350" max="16383" man="1"/>
        <brk id="404" max="16383" man="1"/>
        <brk id="451" max="24" man="1"/>
        <brk id="508" max="24" man="1"/>
      </rowBreaks>
      <pageMargins left="0.7" right="0.7" top="0.5" bottom="0.5" header="0.3" footer="0.3"/>
      <pageSetup scale="91" orientation="portrait" r:id="rId1"/>
      <headerFooter differentFirst="1">
        <oddFooter>&amp;L&amp;"Arial,Italic"&amp;8Application for a Permit to Construct or Demolish - SEPTIC - Effective January 1, 2017 (Rev Jan 11, 2018)&amp;R&amp;"Arial,Italic"&amp;8Page &amp;P of &amp;N</oddFooter>
        <firstFooter>&amp;L&amp;"Arial,Italic"&amp;8Application for a Permit to Construct or Demolish  SEPTIC- Effective January 1, 2017 (Rev. Jan 11, 2018)&amp;R&amp;"Arial,Italic"&amp;8Page &amp;P of &amp;N</firstFooter>
      </headerFooter>
    </customSheetView>
  </customSheetViews>
  <mergeCells count="747">
    <mergeCell ref="B244:U244"/>
    <mergeCell ref="F249:R249"/>
    <mergeCell ref="C402:E402"/>
    <mergeCell ref="F402:H402"/>
    <mergeCell ref="C399:E399"/>
    <mergeCell ref="I399:K399"/>
    <mergeCell ref="C418:E419"/>
    <mergeCell ref="C414:E414"/>
    <mergeCell ref="I414:K414"/>
    <mergeCell ref="C416:H416"/>
    <mergeCell ref="C417:E417"/>
    <mergeCell ref="F413:H414"/>
    <mergeCell ref="F386:G386"/>
    <mergeCell ref="N386:O386"/>
    <mergeCell ref="N387:O387"/>
    <mergeCell ref="U386:V386"/>
    <mergeCell ref="U387:V387"/>
    <mergeCell ref="R386:S386"/>
    <mergeCell ref="R387:S387"/>
    <mergeCell ref="I386:J386"/>
    <mergeCell ref="B390:D390"/>
    <mergeCell ref="E390:G390"/>
    <mergeCell ref="B388:G388"/>
    <mergeCell ref="B392:Y392"/>
    <mergeCell ref="B572:H572"/>
    <mergeCell ref="J572:R572"/>
    <mergeCell ref="T572:X572"/>
    <mergeCell ref="D474:E474"/>
    <mergeCell ref="D473:E473"/>
    <mergeCell ref="L264:M264"/>
    <mergeCell ref="E252:Y252"/>
    <mergeCell ref="E505:G505"/>
    <mergeCell ref="B513:Y513"/>
    <mergeCell ref="D478:Y478"/>
    <mergeCell ref="D481:D482"/>
    <mergeCell ref="D484:E484"/>
    <mergeCell ref="K484:L484"/>
    <mergeCell ref="D485:E485"/>
    <mergeCell ref="K485:L485"/>
    <mergeCell ref="B487:Y487"/>
    <mergeCell ref="H451:K451"/>
    <mergeCell ref="H452:K452"/>
    <mergeCell ref="J425:L425"/>
    <mergeCell ref="F418:H419"/>
    <mergeCell ref="F417:H417"/>
    <mergeCell ref="C401:H401"/>
    <mergeCell ref="C403:E404"/>
    <mergeCell ref="F403:H404"/>
    <mergeCell ref="B573:H573"/>
    <mergeCell ref="J573:R573"/>
    <mergeCell ref="T573:X573"/>
    <mergeCell ref="A51:Y51"/>
    <mergeCell ref="B556:X558"/>
    <mergeCell ref="B568:X568"/>
    <mergeCell ref="B569:X569"/>
    <mergeCell ref="B570:X570"/>
    <mergeCell ref="B560:G560"/>
    <mergeCell ref="B562:H562"/>
    <mergeCell ref="T562:X562"/>
    <mergeCell ref="J562:R562"/>
    <mergeCell ref="B563:H563"/>
    <mergeCell ref="J563:R563"/>
    <mergeCell ref="T563:X563"/>
    <mergeCell ref="B533:X533"/>
    <mergeCell ref="B535:X538"/>
    <mergeCell ref="B540:X541"/>
    <mergeCell ref="B543:X543"/>
    <mergeCell ref="B545:X546"/>
    <mergeCell ref="B548:X549"/>
    <mergeCell ref="B551:X552"/>
    <mergeCell ref="R398:T399"/>
    <mergeCell ref="K423:M423"/>
    <mergeCell ref="J445:P445"/>
    <mergeCell ref="J443:P443"/>
    <mergeCell ref="D445:I445"/>
    <mergeCell ref="E389:G389"/>
    <mergeCell ref="B409:Y409"/>
    <mergeCell ref="B421:U421"/>
    <mergeCell ref="R446:S446"/>
    <mergeCell ref="R442:X443"/>
    <mergeCell ref="J446:P446"/>
    <mergeCell ref="C442:I443"/>
    <mergeCell ref="C430:E430"/>
    <mergeCell ref="C431:E431"/>
    <mergeCell ref="F430:F431"/>
    <mergeCell ref="G430:I430"/>
    <mergeCell ref="G431:I431"/>
    <mergeCell ref="D444:I444"/>
    <mergeCell ref="J444:P444"/>
    <mergeCell ref="J430:K431"/>
    <mergeCell ref="L430:N430"/>
    <mergeCell ref="L431:N431"/>
    <mergeCell ref="D446:I446"/>
    <mergeCell ref="C410:S410"/>
    <mergeCell ref="C413:E413"/>
    <mergeCell ref="I413:K413"/>
    <mergeCell ref="V151:Y151"/>
    <mergeCell ref="C398:E398"/>
    <mergeCell ref="I398:K398"/>
    <mergeCell ref="O398:Q398"/>
    <mergeCell ref="U398:W398"/>
    <mergeCell ref="O399:Q399"/>
    <mergeCell ref="U399:W399"/>
    <mergeCell ref="F398:H399"/>
    <mergeCell ref="A59:I59"/>
    <mergeCell ref="J59:Q59"/>
    <mergeCell ref="R59:Y59"/>
    <mergeCell ref="F272:I273"/>
    <mergeCell ref="J272:M273"/>
    <mergeCell ref="O272:R273"/>
    <mergeCell ref="T272:X273"/>
    <mergeCell ref="F271:S271"/>
    <mergeCell ref="T271:X271"/>
    <mergeCell ref="O164:Q164"/>
    <mergeCell ref="R164:Y164"/>
    <mergeCell ref="A165:I165"/>
    <mergeCell ref="J165:Q165"/>
    <mergeCell ref="R165:Y165"/>
    <mergeCell ref="B172:Y172"/>
    <mergeCell ref="C174:Q174"/>
    <mergeCell ref="B43:J43"/>
    <mergeCell ref="B44:J44"/>
    <mergeCell ref="B46:J46"/>
    <mergeCell ref="B48:J48"/>
    <mergeCell ref="M93:Y93"/>
    <mergeCell ref="B61:Y61"/>
    <mergeCell ref="C62:R62"/>
    <mergeCell ref="C63:R63"/>
    <mergeCell ref="S110:Y110"/>
    <mergeCell ref="A57:I57"/>
    <mergeCell ref="J57:N57"/>
    <mergeCell ref="O57:Q57"/>
    <mergeCell ref="R57:Y57"/>
    <mergeCell ref="A58:I58"/>
    <mergeCell ref="J58:N58"/>
    <mergeCell ref="O58:Q58"/>
    <mergeCell ref="R58:Y58"/>
    <mergeCell ref="C76:S76"/>
    <mergeCell ref="R55:U55"/>
    <mergeCell ref="V55:Y55"/>
    <mergeCell ref="A56:Q56"/>
    <mergeCell ref="R56:U56"/>
    <mergeCell ref="V56:Y56"/>
    <mergeCell ref="B52:Y52"/>
    <mergeCell ref="R151:U151"/>
    <mergeCell ref="H148:Y148"/>
    <mergeCell ref="C113:I113"/>
    <mergeCell ref="M170:Y170"/>
    <mergeCell ref="G166:I166"/>
    <mergeCell ref="A166:E166"/>
    <mergeCell ref="C156:H156"/>
    <mergeCell ref="J156:O156"/>
    <mergeCell ref="B158:Y158"/>
    <mergeCell ref="V162:Y162"/>
    <mergeCell ref="V161:Y161"/>
    <mergeCell ref="A159:Q159"/>
    <mergeCell ref="A160:Q160"/>
    <mergeCell ref="R160:Y160"/>
    <mergeCell ref="J166:Q166"/>
    <mergeCell ref="R166:Y166"/>
    <mergeCell ref="A163:I163"/>
    <mergeCell ref="J163:N163"/>
    <mergeCell ref="O163:Q163"/>
    <mergeCell ref="B149:Y149"/>
    <mergeCell ref="A148:C148"/>
    <mergeCell ref="D148:G148"/>
    <mergeCell ref="B167:Y167"/>
    <mergeCell ref="A168:L168"/>
    <mergeCell ref="S112:Y112"/>
    <mergeCell ref="K111:Q111"/>
    <mergeCell ref="K112:Q112"/>
    <mergeCell ref="A152:I152"/>
    <mergeCell ref="J152:N152"/>
    <mergeCell ref="O152:Y152"/>
    <mergeCell ref="J164:N164"/>
    <mergeCell ref="A162:Q162"/>
    <mergeCell ref="R162:U162"/>
    <mergeCell ref="R159:Y159"/>
    <mergeCell ref="S113:Y113"/>
    <mergeCell ref="B154:Y154"/>
    <mergeCell ref="A155:Y155"/>
    <mergeCell ref="D132:K132"/>
    <mergeCell ref="L132:U132"/>
    <mergeCell ref="B146:Y146"/>
    <mergeCell ref="B144:Y144"/>
    <mergeCell ref="K113:Q113"/>
    <mergeCell ref="A150:Q150"/>
    <mergeCell ref="R150:U150"/>
    <mergeCell ref="V150:Y150"/>
    <mergeCell ref="J153:N153"/>
    <mergeCell ref="O153:Y153"/>
    <mergeCell ref="A151:Q151"/>
    <mergeCell ref="A53:I53"/>
    <mergeCell ref="J53:N53"/>
    <mergeCell ref="O53:Y53"/>
    <mergeCell ref="A54:I54"/>
    <mergeCell ref="J54:N54"/>
    <mergeCell ref="O54:Y54"/>
    <mergeCell ref="A55:Q55"/>
    <mergeCell ref="C78:R78"/>
    <mergeCell ref="B80:Y80"/>
    <mergeCell ref="C82:T82"/>
    <mergeCell ref="A60:E60"/>
    <mergeCell ref="G60:I60"/>
    <mergeCell ref="J60:Q60"/>
    <mergeCell ref="R60:Y60"/>
    <mergeCell ref="K110:Q110"/>
    <mergeCell ref="S111:Y111"/>
    <mergeCell ref="C110:I110"/>
    <mergeCell ref="A69:Y69"/>
    <mergeCell ref="B70:Y70"/>
    <mergeCell ref="B66:Y66"/>
    <mergeCell ref="C67:Y67"/>
    <mergeCell ref="C68:Y68"/>
    <mergeCell ref="C74:S74"/>
    <mergeCell ref="R97:U97"/>
    <mergeCell ref="V97:Y97"/>
    <mergeCell ref="A98:I98"/>
    <mergeCell ref="J98:N98"/>
    <mergeCell ref="O98:Y98"/>
    <mergeCell ref="A93:C93"/>
    <mergeCell ref="D93:G93"/>
    <mergeCell ref="C84:Y84"/>
    <mergeCell ref="A40:I40"/>
    <mergeCell ref="J40:Q40"/>
    <mergeCell ref="R40:Y40"/>
    <mergeCell ref="A41:E41"/>
    <mergeCell ref="G41:I41"/>
    <mergeCell ref="J41:Q41"/>
    <mergeCell ref="R41:Y41"/>
    <mergeCell ref="A42:Y42"/>
    <mergeCell ref="A38:I38"/>
    <mergeCell ref="J38:N38"/>
    <mergeCell ref="O38:Q38"/>
    <mergeCell ref="R38:Y38"/>
    <mergeCell ref="A39:I39"/>
    <mergeCell ref="J39:N39"/>
    <mergeCell ref="O39:Q39"/>
    <mergeCell ref="R39:Y39"/>
    <mergeCell ref="A36:Q36"/>
    <mergeCell ref="R36:U36"/>
    <mergeCell ref="V36:Y36"/>
    <mergeCell ref="A37:Q37"/>
    <mergeCell ref="R37:U37"/>
    <mergeCell ref="V37:Y37"/>
    <mergeCell ref="B33:Y33"/>
    <mergeCell ref="A34:I34"/>
    <mergeCell ref="J34:N34"/>
    <mergeCell ref="O34:Y34"/>
    <mergeCell ref="A35:I35"/>
    <mergeCell ref="J35:N35"/>
    <mergeCell ref="O35:Y35"/>
    <mergeCell ref="A31:I31"/>
    <mergeCell ref="J31:Q31"/>
    <mergeCell ref="R31:Y31"/>
    <mergeCell ref="J32:Q32"/>
    <mergeCell ref="R32:Y32"/>
    <mergeCell ref="A32:E32"/>
    <mergeCell ref="G32:I32"/>
    <mergeCell ref="A29:I29"/>
    <mergeCell ref="J29:N29"/>
    <mergeCell ref="O29:Q29"/>
    <mergeCell ref="R29:Y29"/>
    <mergeCell ref="A30:I30"/>
    <mergeCell ref="J30:N30"/>
    <mergeCell ref="O30:Q30"/>
    <mergeCell ref="R30:Y30"/>
    <mergeCell ref="B10:Y10"/>
    <mergeCell ref="R12:U12"/>
    <mergeCell ref="V12:Y12"/>
    <mergeCell ref="A12:Q12"/>
    <mergeCell ref="A11:Q11"/>
    <mergeCell ref="R27:U27"/>
    <mergeCell ref="V27:Y27"/>
    <mergeCell ref="R28:U28"/>
    <mergeCell ref="V28:Y28"/>
    <mergeCell ref="A27:Q27"/>
    <mergeCell ref="A28:Q28"/>
    <mergeCell ref="A25:I25"/>
    <mergeCell ref="J25:N25"/>
    <mergeCell ref="O25:Y25"/>
    <mergeCell ref="A26:I26"/>
    <mergeCell ref="J26:N26"/>
    <mergeCell ref="O26:Y26"/>
    <mergeCell ref="E16:J16"/>
    <mergeCell ref="O16:Y16"/>
    <mergeCell ref="B17:Y17"/>
    <mergeCell ref="A19:M19"/>
    <mergeCell ref="N19:Y19"/>
    <mergeCell ref="A22:Y23"/>
    <mergeCell ref="A21:Y21"/>
    <mergeCell ref="G9:S9"/>
    <mergeCell ref="A4:Y4"/>
    <mergeCell ref="Q6:R6"/>
    <mergeCell ref="M5:P5"/>
    <mergeCell ref="M6:P6"/>
    <mergeCell ref="Q5:Y5"/>
    <mergeCell ref="S6:Y6"/>
    <mergeCell ref="G8:S8"/>
    <mergeCell ref="A5:E5"/>
    <mergeCell ref="A6:D6"/>
    <mergeCell ref="E6:L6"/>
    <mergeCell ref="F5:G5"/>
    <mergeCell ref="H5:L5"/>
    <mergeCell ref="J14:N14"/>
    <mergeCell ref="O14:Y14"/>
    <mergeCell ref="A15:N15"/>
    <mergeCell ref="O15:Y15"/>
    <mergeCell ref="W18:Y18"/>
    <mergeCell ref="N18:Q18"/>
    <mergeCell ref="G18:L18"/>
    <mergeCell ref="B18:E18"/>
    <mergeCell ref="S18:U18"/>
    <mergeCell ref="C177:Y178"/>
    <mergeCell ref="C181:Y181"/>
    <mergeCell ref="C175:Q175"/>
    <mergeCell ref="B142:H142"/>
    <mergeCell ref="J141:T141"/>
    <mergeCell ref="B120:N120"/>
    <mergeCell ref="B121:N121"/>
    <mergeCell ref="C122:Y123"/>
    <mergeCell ref="C128:Y128"/>
    <mergeCell ref="B141:H141"/>
    <mergeCell ref="A169:L169"/>
    <mergeCell ref="A170:L170"/>
    <mergeCell ref="A171:L171"/>
    <mergeCell ref="M171:Y171"/>
    <mergeCell ref="M168:Y168"/>
    <mergeCell ref="M169:Y169"/>
    <mergeCell ref="H130:R130"/>
    <mergeCell ref="O136:X136"/>
    <mergeCell ref="D130:G130"/>
    <mergeCell ref="D136:N136"/>
    <mergeCell ref="A161:Q161"/>
    <mergeCell ref="R161:U161"/>
    <mergeCell ref="R163:Y163"/>
    <mergeCell ref="A164:I164"/>
    <mergeCell ref="B188:I188"/>
    <mergeCell ref="K188:U188"/>
    <mergeCell ref="B189:I189"/>
    <mergeCell ref="K189:U189"/>
    <mergeCell ref="A199:C199"/>
    <mergeCell ref="D199:G199"/>
    <mergeCell ref="H199:Y199"/>
    <mergeCell ref="B201:Y201"/>
    <mergeCell ref="B208:Q209"/>
    <mergeCell ref="B211:Y211"/>
    <mergeCell ref="A116:Y117"/>
    <mergeCell ref="B118:Y118"/>
    <mergeCell ref="C111:I111"/>
    <mergeCell ref="C112:I112"/>
    <mergeCell ref="L87:U87"/>
    <mergeCell ref="L88:U88"/>
    <mergeCell ref="A99:I99"/>
    <mergeCell ref="J99:N99"/>
    <mergeCell ref="O99:Y99"/>
    <mergeCell ref="B100:Y100"/>
    <mergeCell ref="A107:I107"/>
    <mergeCell ref="J107:Q107"/>
    <mergeCell ref="R107:Y107"/>
    <mergeCell ref="A108:E108"/>
    <mergeCell ref="G108:I108"/>
    <mergeCell ref="J108:Q108"/>
    <mergeCell ref="R108:Y108"/>
    <mergeCell ref="B109:Y109"/>
    <mergeCell ref="A101:K101"/>
    <mergeCell ref="A102:K102"/>
    <mergeCell ref="L101:Y101"/>
    <mergeCell ref="L102:Y102"/>
    <mergeCell ref="B95:Y95"/>
    <mergeCell ref="A1:Y1"/>
    <mergeCell ref="A2:Y2"/>
    <mergeCell ref="C64:K64"/>
    <mergeCell ref="D124:G124"/>
    <mergeCell ref="H124:R124"/>
    <mergeCell ref="G126:Q126"/>
    <mergeCell ref="R104:U104"/>
    <mergeCell ref="V104:Y104"/>
    <mergeCell ref="A105:I105"/>
    <mergeCell ref="J105:N105"/>
    <mergeCell ref="O105:Q105"/>
    <mergeCell ref="R105:Y105"/>
    <mergeCell ref="A106:I106"/>
    <mergeCell ref="J106:N106"/>
    <mergeCell ref="O106:Q106"/>
    <mergeCell ref="R106:Y106"/>
    <mergeCell ref="A20:M20"/>
    <mergeCell ref="A96:Q96"/>
    <mergeCell ref="C71:S71"/>
    <mergeCell ref="L64:S64"/>
    <mergeCell ref="A13:I13"/>
    <mergeCell ref="J13:N13"/>
    <mergeCell ref="O13:Y13"/>
    <mergeCell ref="A14:I14"/>
    <mergeCell ref="R213:Y213"/>
    <mergeCell ref="C215:Y215"/>
    <mergeCell ref="N20:Y20"/>
    <mergeCell ref="V11:Y11"/>
    <mergeCell ref="R11:U11"/>
    <mergeCell ref="J142:T142"/>
    <mergeCell ref="D126:F126"/>
    <mergeCell ref="A153:I153"/>
    <mergeCell ref="B219:J219"/>
    <mergeCell ref="K219:P219"/>
    <mergeCell ref="Q219:X219"/>
    <mergeCell ref="C83:T83"/>
    <mergeCell ref="Q156:X157"/>
    <mergeCell ref="C72:S72"/>
    <mergeCell ref="A103:Q103"/>
    <mergeCell ref="R103:U103"/>
    <mergeCell ref="V103:Y103"/>
    <mergeCell ref="A104:Q104"/>
    <mergeCell ref="A90:Y90"/>
    <mergeCell ref="C87:J87"/>
    <mergeCell ref="C88:J88"/>
    <mergeCell ref="R96:U96"/>
    <mergeCell ref="V96:Y96"/>
    <mergeCell ref="A97:Q97"/>
    <mergeCell ref="T239:X239"/>
    <mergeCell ref="Q239:S239"/>
    <mergeCell ref="Q240:S240"/>
    <mergeCell ref="T235:X235"/>
    <mergeCell ref="T236:X236"/>
    <mergeCell ref="T237:X237"/>
    <mergeCell ref="T238:X238"/>
    <mergeCell ref="N240:O240"/>
    <mergeCell ref="T240:X240"/>
    <mergeCell ref="I229:L229"/>
    <mergeCell ref="Q229:S229"/>
    <mergeCell ref="B221:J221"/>
    <mergeCell ref="K221:P221"/>
    <mergeCell ref="Q221:X221"/>
    <mergeCell ref="B228:B231"/>
    <mergeCell ref="C228:H228"/>
    <mergeCell ref="C229:H229"/>
    <mergeCell ref="C230:H230"/>
    <mergeCell ref="B226:H227"/>
    <mergeCell ref="I228:L228"/>
    <mergeCell ref="N229:O229"/>
    <mergeCell ref="I230:L230"/>
    <mergeCell ref="B220:J220"/>
    <mergeCell ref="K220:P220"/>
    <mergeCell ref="Q220:X220"/>
    <mergeCell ref="T228:X228"/>
    <mergeCell ref="B223:Y223"/>
    <mergeCell ref="B225:X225"/>
    <mergeCell ref="T226:X227"/>
    <mergeCell ref="N226:O227"/>
    <mergeCell ref="I226:L227"/>
    <mergeCell ref="Q226:S227"/>
    <mergeCell ref="N228:O228"/>
    <mergeCell ref="Q228:S228"/>
    <mergeCell ref="V245:X245"/>
    <mergeCell ref="B245:D245"/>
    <mergeCell ref="E245:G245"/>
    <mergeCell ref="E246:G246"/>
    <mergeCell ref="H246:J246"/>
    <mergeCell ref="R245:U245"/>
    <mergeCell ref="N245:Q245"/>
    <mergeCell ref="H245:J245"/>
    <mergeCell ref="K245:M245"/>
    <mergeCell ref="Q242:S242"/>
    <mergeCell ref="B241:F241"/>
    <mergeCell ref="B242:F242"/>
    <mergeCell ref="K242:P242"/>
    <mergeCell ref="Q241:S241"/>
    <mergeCell ref="I239:L239"/>
    <mergeCell ref="L241:P241"/>
    <mergeCell ref="I240:L240"/>
    <mergeCell ref="N239:O239"/>
    <mergeCell ref="B232:B240"/>
    <mergeCell ref="C232:H232"/>
    <mergeCell ref="I232:L232"/>
    <mergeCell ref="N232:O232"/>
    <mergeCell ref="Q232:S232"/>
    <mergeCell ref="N234:O234"/>
    <mergeCell ref="N235:O235"/>
    <mergeCell ref="N236:O236"/>
    <mergeCell ref="N237:O237"/>
    <mergeCell ref="N238:O238"/>
    <mergeCell ref="I233:L233"/>
    <mergeCell ref="I234:L234"/>
    <mergeCell ref="Q233:S233"/>
    <mergeCell ref="Q234:S234"/>
    <mergeCell ref="B254:Y254"/>
    <mergeCell ref="B246:D246"/>
    <mergeCell ref="B248:T248"/>
    <mergeCell ref="K246:M246"/>
    <mergeCell ref="N246:Q246"/>
    <mergeCell ref="R246:U246"/>
    <mergeCell ref="P256:S256"/>
    <mergeCell ref="T262:X262"/>
    <mergeCell ref="T263:X263"/>
    <mergeCell ref="H259:K259"/>
    <mergeCell ref="H260:K260"/>
    <mergeCell ref="H261:K261"/>
    <mergeCell ref="M259:R259"/>
    <mergeCell ref="T259:X259"/>
    <mergeCell ref="T260:X260"/>
    <mergeCell ref="G258:L258"/>
    <mergeCell ref="T258:X258"/>
    <mergeCell ref="V246:X246"/>
    <mergeCell ref="F267:I267"/>
    <mergeCell ref="J268:M268"/>
    <mergeCell ref="Q269:S269"/>
    <mergeCell ref="T261:X261"/>
    <mergeCell ref="M258:Q258"/>
    <mergeCell ref="T278:X278"/>
    <mergeCell ref="T267:X267"/>
    <mergeCell ref="Q278:S278"/>
    <mergeCell ref="T268:X268"/>
    <mergeCell ref="T269:X269"/>
    <mergeCell ref="T276:X276"/>
    <mergeCell ref="T277:X277"/>
    <mergeCell ref="H262:K262"/>
    <mergeCell ref="H263:K263"/>
    <mergeCell ref="B258:F258"/>
    <mergeCell ref="G276:I276"/>
    <mergeCell ref="G277:I277"/>
    <mergeCell ref="T264:X264"/>
    <mergeCell ref="Q264:S264"/>
    <mergeCell ref="M260:R260"/>
    <mergeCell ref="M261:R261"/>
    <mergeCell ref="M262:R262"/>
    <mergeCell ref="M263:R263"/>
    <mergeCell ref="O268:P268"/>
    <mergeCell ref="K281:K282"/>
    <mergeCell ref="L281:N282"/>
    <mergeCell ref="O281:O282"/>
    <mergeCell ref="P281:R282"/>
    <mergeCell ref="S281:S282"/>
    <mergeCell ref="T281:X281"/>
    <mergeCell ref="T282:X282"/>
    <mergeCell ref="J274:M274"/>
    <mergeCell ref="J275:M275"/>
    <mergeCell ref="J276:M276"/>
    <mergeCell ref="J277:M277"/>
    <mergeCell ref="F282:J282"/>
    <mergeCell ref="G274:I274"/>
    <mergeCell ref="G275:I275"/>
    <mergeCell ref="T274:X274"/>
    <mergeCell ref="T275:X275"/>
    <mergeCell ref="O276:R276"/>
    <mergeCell ref="O277:R277"/>
    <mergeCell ref="F281:J281"/>
    <mergeCell ref="O274:R274"/>
    <mergeCell ref="O275:R275"/>
    <mergeCell ref="Q283:S283"/>
    <mergeCell ref="T283:X283"/>
    <mergeCell ref="B285:Y285"/>
    <mergeCell ref="B286:I286"/>
    <mergeCell ref="C287:C288"/>
    <mergeCell ref="D287:D288"/>
    <mergeCell ref="E287:H287"/>
    <mergeCell ref="E288:H288"/>
    <mergeCell ref="L287:P287"/>
    <mergeCell ref="L288:P288"/>
    <mergeCell ref="J287:K287"/>
    <mergeCell ref="Q287:U287"/>
    <mergeCell ref="Q296:T296"/>
    <mergeCell ref="U296:X296"/>
    <mergeCell ref="B292:N292"/>
    <mergeCell ref="Q293:X293"/>
    <mergeCell ref="U294:X294"/>
    <mergeCell ref="Q294:T294"/>
    <mergeCell ref="Q295:T295"/>
    <mergeCell ref="U295:X295"/>
    <mergeCell ref="C289:C290"/>
    <mergeCell ref="B289:B290"/>
    <mergeCell ref="D289:D290"/>
    <mergeCell ref="E289:H290"/>
    <mergeCell ref="I289:K290"/>
    <mergeCell ref="B303:Y303"/>
    <mergeCell ref="R305:X305"/>
    <mergeCell ref="C306:F306"/>
    <mergeCell ref="K306:N306"/>
    <mergeCell ref="B305:I305"/>
    <mergeCell ref="J305:Q305"/>
    <mergeCell ref="N316:X316"/>
    <mergeCell ref="B316:L316"/>
    <mergeCell ref="B317:D317"/>
    <mergeCell ref="E317:G317"/>
    <mergeCell ref="H317:L317"/>
    <mergeCell ref="N317:P317"/>
    <mergeCell ref="B308:C308"/>
    <mergeCell ref="J308:K308"/>
    <mergeCell ref="A311:B311"/>
    <mergeCell ref="C311:X311"/>
    <mergeCell ref="B313:Y313"/>
    <mergeCell ref="K314:O314"/>
    <mergeCell ref="C314:I314"/>
    <mergeCell ref="Q314:V314"/>
    <mergeCell ref="Q317:S317"/>
    <mergeCell ref="T317:X317"/>
    <mergeCell ref="B321:D321"/>
    <mergeCell ref="E321:G321"/>
    <mergeCell ref="H321:L321"/>
    <mergeCell ref="B322:D322"/>
    <mergeCell ref="E322:G322"/>
    <mergeCell ref="H322:L322"/>
    <mergeCell ref="N321:P321"/>
    <mergeCell ref="Q321:S321"/>
    <mergeCell ref="T321:X321"/>
    <mergeCell ref="N322:P322"/>
    <mergeCell ref="Q322:S322"/>
    <mergeCell ref="T322:X322"/>
    <mergeCell ref="B318:D318"/>
    <mergeCell ref="E318:G318"/>
    <mergeCell ref="H318:L318"/>
    <mergeCell ref="B319:D319"/>
    <mergeCell ref="E319:G319"/>
    <mergeCell ref="H319:L319"/>
    <mergeCell ref="B320:D320"/>
    <mergeCell ref="E320:G320"/>
    <mergeCell ref="H320:L320"/>
    <mergeCell ref="N318:P318"/>
    <mergeCell ref="Q318:S318"/>
    <mergeCell ref="T318:X318"/>
    <mergeCell ref="N319:P319"/>
    <mergeCell ref="Q319:S319"/>
    <mergeCell ref="T319:X319"/>
    <mergeCell ref="N320:P320"/>
    <mergeCell ref="Q320:S320"/>
    <mergeCell ref="T320:X320"/>
    <mergeCell ref="N331:X331"/>
    <mergeCell ref="N332:X332"/>
    <mergeCell ref="N333:X333"/>
    <mergeCell ref="N334:X334"/>
    <mergeCell ref="N335:X335"/>
    <mergeCell ref="B375:P375"/>
    <mergeCell ref="Q375:R375"/>
    <mergeCell ref="B324:G324"/>
    <mergeCell ref="H324:L324"/>
    <mergeCell ref="N324:S324"/>
    <mergeCell ref="T324:X324"/>
    <mergeCell ref="B326:L326"/>
    <mergeCell ref="N326:X326"/>
    <mergeCell ref="B328:X328"/>
    <mergeCell ref="N330:X330"/>
    <mergeCell ref="F330:L330"/>
    <mergeCell ref="M329:X329"/>
    <mergeCell ref="F331:L331"/>
    <mergeCell ref="F332:L332"/>
    <mergeCell ref="F333:L333"/>
    <mergeCell ref="F334:L334"/>
    <mergeCell ref="F336:L336"/>
    <mergeCell ref="F335:L335"/>
    <mergeCell ref="C329:E329"/>
    <mergeCell ref="B386:C386"/>
    <mergeCell ref="C330:E330"/>
    <mergeCell ref="C331:E331"/>
    <mergeCell ref="C332:E332"/>
    <mergeCell ref="F329:L329"/>
    <mergeCell ref="C333:E333"/>
    <mergeCell ref="C334:E334"/>
    <mergeCell ref="C335:E335"/>
    <mergeCell ref="C336:E336"/>
    <mergeCell ref="B383:J383"/>
    <mergeCell ref="N383:V384"/>
    <mergeCell ref="B384:J384"/>
    <mergeCell ref="B379:Y379"/>
    <mergeCell ref="R345:X345"/>
    <mergeCell ref="B385:C385"/>
    <mergeCell ref="B338:X338"/>
    <mergeCell ref="F385:G385"/>
    <mergeCell ref="K385:M385"/>
    <mergeCell ref="B372:W373"/>
    <mergeCell ref="B554:X554"/>
    <mergeCell ref="E471:F471"/>
    <mergeCell ref="O492:P492"/>
    <mergeCell ref="Q467:R467"/>
    <mergeCell ref="V467:W467"/>
    <mergeCell ref="D470:D471"/>
    <mergeCell ref="I473:J473"/>
    <mergeCell ref="I474:J474"/>
    <mergeCell ref="L473:M473"/>
    <mergeCell ref="L474:M474"/>
    <mergeCell ref="E470:F470"/>
    <mergeCell ref="I467:J467"/>
    <mergeCell ref="D467:E467"/>
    <mergeCell ref="P494:Q494"/>
    <mergeCell ref="P496:Q496"/>
    <mergeCell ref="A525:Y525"/>
    <mergeCell ref="W492:Y493"/>
    <mergeCell ref="T494:V494"/>
    <mergeCell ref="T496:V496"/>
    <mergeCell ref="W494:Y494"/>
    <mergeCell ref="W496:Y496"/>
    <mergeCell ref="B529:X531"/>
    <mergeCell ref="B515:Y516"/>
    <mergeCell ref="I466:J466"/>
    <mergeCell ref="M451:P451"/>
    <mergeCell ref="M452:P452"/>
    <mergeCell ref="B455:Y455"/>
    <mergeCell ref="H461:V462"/>
    <mergeCell ref="D466:E466"/>
    <mergeCell ref="B457:Y457"/>
    <mergeCell ref="Q466:R466"/>
    <mergeCell ref="V466:W466"/>
    <mergeCell ref="Q268:R268"/>
    <mergeCell ref="I385:J385"/>
    <mergeCell ref="F301:Y301"/>
    <mergeCell ref="C448:P449"/>
    <mergeCell ref="C451:F451"/>
    <mergeCell ref="C452:F452"/>
    <mergeCell ref="C433:H433"/>
    <mergeCell ref="C434:E434"/>
    <mergeCell ref="F434:H434"/>
    <mergeCell ref="C435:E436"/>
    <mergeCell ref="F435:H436"/>
    <mergeCell ref="B438:Y438"/>
    <mergeCell ref="C439:P439"/>
    <mergeCell ref="C440:P440"/>
    <mergeCell ref="D447:I447"/>
    <mergeCell ref="J447:P447"/>
    <mergeCell ref="J442:P442"/>
    <mergeCell ref="N336:X336"/>
    <mergeCell ref="B356:Y356"/>
    <mergeCell ref="O377:P377"/>
    <mergeCell ref="A354:C354"/>
    <mergeCell ref="D354:G354"/>
    <mergeCell ref="H354:Y354"/>
    <mergeCell ref="N385:V385"/>
    <mergeCell ref="T232:X232"/>
    <mergeCell ref="C233:H233"/>
    <mergeCell ref="C234:H234"/>
    <mergeCell ref="C235:H235"/>
    <mergeCell ref="C236:H236"/>
    <mergeCell ref="C237:H237"/>
    <mergeCell ref="C240:H240"/>
    <mergeCell ref="N230:O230"/>
    <mergeCell ref="Q230:S230"/>
    <mergeCell ref="C231:H231"/>
    <mergeCell ref="I231:L231"/>
    <mergeCell ref="N231:O231"/>
    <mergeCell ref="Q231:S231"/>
    <mergeCell ref="T233:X233"/>
    <mergeCell ref="T234:X234"/>
    <mergeCell ref="Q235:S235"/>
    <mergeCell ref="Q236:S236"/>
    <mergeCell ref="Q237:S237"/>
    <mergeCell ref="Q238:S238"/>
    <mergeCell ref="I235:L235"/>
    <mergeCell ref="I236:L236"/>
    <mergeCell ref="I237:L237"/>
    <mergeCell ref="I238:L238"/>
    <mergeCell ref="N233:O233"/>
  </mergeCells>
  <pageMargins left="0.7" right="0.7" top="0.5" bottom="0.5" header="0.3" footer="0.3"/>
  <pageSetup scale="91" orientation="portrait" r:id="rId2"/>
  <headerFooter differentFirst="1">
    <oddFooter>&amp;L&amp;"Arial,Italic"&amp;8Application for a Permit to Construct or Demolish - SEPTIC - Effective February 16, 2026 (Rev Feb 12-26)&amp;R&amp;"Arial,Italic"&amp;8Page &amp;P of &amp;N</oddFooter>
    <firstFooter>&amp;L&amp;"Arial,Italic"&amp;8Application for a Permit to Construct or Demolish  SEPTIC- Effective February 12, 2026 (Rev. Feb 12-26)&amp;R&amp;"Arial,Italic"&amp;8Page &amp;P of &amp;N</firstFooter>
  </headerFooter>
  <rowBreaks count="11" manualBreakCount="11">
    <brk id="50" max="24" man="1"/>
    <brk id="91" max="24" man="1"/>
    <brk id="147" max="24" man="1"/>
    <brk id="197" max="24" man="1"/>
    <brk id="243" max="24" man="1"/>
    <brk id="251" max="16383" man="1"/>
    <brk id="300" max="24" man="1"/>
    <brk id="353" max="16383" man="1"/>
    <brk id="407" max="16383" man="1"/>
    <brk id="454" max="24" man="1"/>
    <brk id="511" max="24" man="1"/>
  </rowBreaks>
  <ignoredErrors>
    <ignoredError sqref="B84:B85 B138:B139 B184:B185 A144 A146 B359 B363 B213 E213 H213 L213 A529 A533:A535 A540 A543:A545 A548 A551 A554 A556 B368" numberStoredAsText="1"/>
    <ignoredError sqref="M452" evalError="1"/>
  </ignoredError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0</xdr:col>
                    <xdr:colOff>38100</xdr:colOff>
                    <xdr:row>17</xdr:row>
                    <xdr:rowOff>47625</xdr:rowOff>
                  </from>
                  <to>
                    <xdr:col>1</xdr:col>
                    <xdr:colOff>19050</xdr:colOff>
                    <xdr:row>17</xdr:row>
                    <xdr:rowOff>209550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5</xdr:col>
                    <xdr:colOff>38100</xdr:colOff>
                    <xdr:row>17</xdr:row>
                    <xdr:rowOff>47625</xdr:rowOff>
                  </from>
                  <to>
                    <xdr:col>6</xdr:col>
                    <xdr:colOff>19050</xdr:colOff>
                    <xdr:row>17</xdr:row>
                    <xdr:rowOff>209550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12</xdr:col>
                    <xdr:colOff>47625</xdr:colOff>
                    <xdr:row>17</xdr:row>
                    <xdr:rowOff>47625</xdr:rowOff>
                  </from>
                  <to>
                    <xdr:col>13</xdr:col>
                    <xdr:colOff>28575</xdr:colOff>
                    <xdr:row>17</xdr:row>
                    <xdr:rowOff>209550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17</xdr:col>
                    <xdr:colOff>57150</xdr:colOff>
                    <xdr:row>17</xdr:row>
                    <xdr:rowOff>47625</xdr:rowOff>
                  </from>
                  <to>
                    <xdr:col>18</xdr:col>
                    <xdr:colOff>19050</xdr:colOff>
                    <xdr:row>17</xdr:row>
                    <xdr:rowOff>209550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21</xdr:col>
                    <xdr:colOff>38100</xdr:colOff>
                    <xdr:row>17</xdr:row>
                    <xdr:rowOff>47625</xdr:rowOff>
                  </from>
                  <to>
                    <xdr:col>22</xdr:col>
                    <xdr:colOff>19050</xdr:colOff>
                    <xdr:row>17</xdr:row>
                    <xdr:rowOff>209550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8</xdr:col>
                    <xdr:colOff>76200</xdr:colOff>
                    <xdr:row>23</xdr:row>
                    <xdr:rowOff>57150</xdr:rowOff>
                  </from>
                  <to>
                    <xdr:col>9</xdr:col>
                    <xdr:colOff>57150</xdr:colOff>
                    <xdr:row>23</xdr:row>
                    <xdr:rowOff>228600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14</xdr:col>
                    <xdr:colOff>19050</xdr:colOff>
                    <xdr:row>23</xdr:row>
                    <xdr:rowOff>57150</xdr:rowOff>
                  </from>
                  <to>
                    <xdr:col>15</xdr:col>
                    <xdr:colOff>19050</xdr:colOff>
                    <xdr:row>23</xdr:row>
                    <xdr:rowOff>228600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19</xdr:col>
                    <xdr:colOff>76200</xdr:colOff>
                    <xdr:row>61</xdr:row>
                    <xdr:rowOff>66675</xdr:rowOff>
                  </from>
                  <to>
                    <xdr:col>20</xdr:col>
                    <xdr:colOff>57150</xdr:colOff>
                    <xdr:row>61</xdr:row>
                    <xdr:rowOff>285750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22</xdr:col>
                    <xdr:colOff>76200</xdr:colOff>
                    <xdr:row>61</xdr:row>
                    <xdr:rowOff>66675</xdr:rowOff>
                  </from>
                  <to>
                    <xdr:col>23</xdr:col>
                    <xdr:colOff>57150</xdr:colOff>
                    <xdr:row>61</xdr:row>
                    <xdr:rowOff>285750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19</xdr:col>
                    <xdr:colOff>76200</xdr:colOff>
                    <xdr:row>62</xdr:row>
                    <xdr:rowOff>19050</xdr:rowOff>
                  </from>
                  <to>
                    <xdr:col>20</xdr:col>
                    <xdr:colOff>57150</xdr:colOff>
                    <xdr:row>62</xdr:row>
                    <xdr:rowOff>180975</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22</xdr:col>
                    <xdr:colOff>76200</xdr:colOff>
                    <xdr:row>62</xdr:row>
                    <xdr:rowOff>19050</xdr:rowOff>
                  </from>
                  <to>
                    <xdr:col>23</xdr:col>
                    <xdr:colOff>57150</xdr:colOff>
                    <xdr:row>62</xdr:row>
                    <xdr:rowOff>180975</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19</xdr:col>
                    <xdr:colOff>76200</xdr:colOff>
                    <xdr:row>70</xdr:row>
                    <xdr:rowOff>114300</xdr:rowOff>
                  </from>
                  <to>
                    <xdr:col>20</xdr:col>
                    <xdr:colOff>57150</xdr:colOff>
                    <xdr:row>70</xdr:row>
                    <xdr:rowOff>333375</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22</xdr:col>
                    <xdr:colOff>76200</xdr:colOff>
                    <xdr:row>70</xdr:row>
                    <xdr:rowOff>114300</xdr:rowOff>
                  </from>
                  <to>
                    <xdr:col>23</xdr:col>
                    <xdr:colOff>57150</xdr:colOff>
                    <xdr:row>70</xdr:row>
                    <xdr:rowOff>333375</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from>
                    <xdr:col>19</xdr:col>
                    <xdr:colOff>76200</xdr:colOff>
                    <xdr:row>72</xdr:row>
                    <xdr:rowOff>47625</xdr:rowOff>
                  </from>
                  <to>
                    <xdr:col>20</xdr:col>
                    <xdr:colOff>57150</xdr:colOff>
                    <xdr:row>73</xdr:row>
                    <xdr:rowOff>209550</xdr:rowOff>
                  </to>
                </anchor>
              </controlPr>
            </control>
          </mc:Choice>
        </mc:AlternateContent>
        <mc:AlternateContent xmlns:mc="http://schemas.openxmlformats.org/markup-compatibility/2006">
          <mc:Choice Requires="x14">
            <control shapeId="1043" r:id="rId19" name="Check Box 19">
              <controlPr defaultSize="0" autoFill="0" autoLine="0" autoPict="0">
                <anchor moveWithCells="1">
                  <from>
                    <xdr:col>22</xdr:col>
                    <xdr:colOff>76200</xdr:colOff>
                    <xdr:row>72</xdr:row>
                    <xdr:rowOff>47625</xdr:rowOff>
                  </from>
                  <to>
                    <xdr:col>23</xdr:col>
                    <xdr:colOff>57150</xdr:colOff>
                    <xdr:row>73</xdr:row>
                    <xdr:rowOff>209550</xdr:rowOff>
                  </to>
                </anchor>
              </controlPr>
            </control>
          </mc:Choice>
        </mc:AlternateContent>
        <mc:AlternateContent xmlns:mc="http://schemas.openxmlformats.org/markup-compatibility/2006">
          <mc:Choice Requires="x14">
            <control shapeId="1044" r:id="rId20" name="Check Box 20">
              <controlPr defaultSize="0" autoFill="0" autoLine="0" autoPict="0">
                <anchor moveWithCells="1">
                  <from>
                    <xdr:col>19</xdr:col>
                    <xdr:colOff>76200</xdr:colOff>
                    <xdr:row>73</xdr:row>
                    <xdr:rowOff>457200</xdr:rowOff>
                  </from>
                  <to>
                    <xdr:col>20</xdr:col>
                    <xdr:colOff>57150</xdr:colOff>
                    <xdr:row>75</xdr:row>
                    <xdr:rowOff>219075</xdr:rowOff>
                  </to>
                </anchor>
              </controlPr>
            </control>
          </mc:Choice>
        </mc:AlternateContent>
        <mc:AlternateContent xmlns:mc="http://schemas.openxmlformats.org/markup-compatibility/2006">
          <mc:Choice Requires="x14">
            <control shapeId="1045" r:id="rId21" name="Check Box 21">
              <controlPr defaultSize="0" autoFill="0" autoLine="0" autoPict="0">
                <anchor moveWithCells="1">
                  <from>
                    <xdr:col>22</xdr:col>
                    <xdr:colOff>76200</xdr:colOff>
                    <xdr:row>73</xdr:row>
                    <xdr:rowOff>457200</xdr:rowOff>
                  </from>
                  <to>
                    <xdr:col>23</xdr:col>
                    <xdr:colOff>57150</xdr:colOff>
                    <xdr:row>75</xdr:row>
                    <xdr:rowOff>219075</xdr:rowOff>
                  </to>
                </anchor>
              </controlPr>
            </control>
          </mc:Choice>
        </mc:AlternateContent>
        <mc:AlternateContent xmlns:mc="http://schemas.openxmlformats.org/markup-compatibility/2006">
          <mc:Choice Requires="x14">
            <control shapeId="1046" r:id="rId22" name="Check Box 22">
              <controlPr defaultSize="0" autoFill="0" autoLine="0" autoPict="0">
                <anchor moveWithCells="1">
                  <from>
                    <xdr:col>19</xdr:col>
                    <xdr:colOff>76200</xdr:colOff>
                    <xdr:row>70</xdr:row>
                    <xdr:rowOff>609600</xdr:rowOff>
                  </from>
                  <to>
                    <xdr:col>20</xdr:col>
                    <xdr:colOff>57150</xdr:colOff>
                    <xdr:row>71</xdr:row>
                    <xdr:rowOff>171450</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22</xdr:col>
                    <xdr:colOff>76200</xdr:colOff>
                    <xdr:row>70</xdr:row>
                    <xdr:rowOff>619125</xdr:rowOff>
                  </from>
                  <to>
                    <xdr:col>23</xdr:col>
                    <xdr:colOff>57150</xdr:colOff>
                    <xdr:row>71</xdr:row>
                    <xdr:rowOff>180975</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19</xdr:col>
                    <xdr:colOff>76200</xdr:colOff>
                    <xdr:row>76</xdr:row>
                    <xdr:rowOff>19050</xdr:rowOff>
                  </from>
                  <to>
                    <xdr:col>20</xdr:col>
                    <xdr:colOff>57150</xdr:colOff>
                    <xdr:row>77</xdr:row>
                    <xdr:rowOff>152400</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22</xdr:col>
                    <xdr:colOff>76200</xdr:colOff>
                    <xdr:row>76</xdr:row>
                    <xdr:rowOff>19050</xdr:rowOff>
                  </from>
                  <to>
                    <xdr:col>23</xdr:col>
                    <xdr:colOff>57150</xdr:colOff>
                    <xdr:row>77</xdr:row>
                    <xdr:rowOff>152400</xdr:rowOff>
                  </to>
                </anchor>
              </controlPr>
            </control>
          </mc:Choice>
        </mc:AlternateContent>
        <mc:AlternateContent xmlns:mc="http://schemas.openxmlformats.org/markup-compatibility/2006">
          <mc:Choice Requires="x14">
            <control shapeId="1053" r:id="rId26" name="Check Box 29">
              <controlPr defaultSize="0" autoFill="0" autoLine="0" autoPict="0">
                <anchor moveWithCells="1">
                  <from>
                    <xdr:col>1</xdr:col>
                    <xdr:colOff>76200</xdr:colOff>
                    <xdr:row>109</xdr:row>
                    <xdr:rowOff>9525</xdr:rowOff>
                  </from>
                  <to>
                    <xdr:col>2</xdr:col>
                    <xdr:colOff>57150</xdr:colOff>
                    <xdr:row>110</xdr:row>
                    <xdr:rowOff>9525</xdr:rowOff>
                  </to>
                </anchor>
              </controlPr>
            </control>
          </mc:Choice>
        </mc:AlternateContent>
        <mc:AlternateContent xmlns:mc="http://schemas.openxmlformats.org/markup-compatibility/2006">
          <mc:Choice Requires="x14">
            <control shapeId="1054" r:id="rId27" name="Check Box 30">
              <controlPr defaultSize="0" autoFill="0" autoLine="0" autoPict="0">
                <anchor moveWithCells="1">
                  <from>
                    <xdr:col>1</xdr:col>
                    <xdr:colOff>76200</xdr:colOff>
                    <xdr:row>110</xdr:row>
                    <xdr:rowOff>0</xdr:rowOff>
                  </from>
                  <to>
                    <xdr:col>2</xdr:col>
                    <xdr:colOff>57150</xdr:colOff>
                    <xdr:row>111</xdr:row>
                    <xdr:rowOff>0</xdr:rowOff>
                  </to>
                </anchor>
              </controlPr>
            </control>
          </mc:Choice>
        </mc:AlternateContent>
        <mc:AlternateContent xmlns:mc="http://schemas.openxmlformats.org/markup-compatibility/2006">
          <mc:Choice Requires="x14">
            <control shapeId="1055" r:id="rId28" name="Check Box 31">
              <controlPr defaultSize="0" autoFill="0" autoLine="0" autoPict="0">
                <anchor moveWithCells="1">
                  <from>
                    <xdr:col>1</xdr:col>
                    <xdr:colOff>76200</xdr:colOff>
                    <xdr:row>111</xdr:row>
                    <xdr:rowOff>0</xdr:rowOff>
                  </from>
                  <to>
                    <xdr:col>2</xdr:col>
                    <xdr:colOff>57150</xdr:colOff>
                    <xdr:row>112</xdr:row>
                    <xdr:rowOff>0</xdr:rowOff>
                  </to>
                </anchor>
              </controlPr>
            </control>
          </mc:Choice>
        </mc:AlternateContent>
        <mc:AlternateContent xmlns:mc="http://schemas.openxmlformats.org/markup-compatibility/2006">
          <mc:Choice Requires="x14">
            <control shapeId="1056" r:id="rId29" name="Check Box 32">
              <controlPr defaultSize="0" autoFill="0" autoLine="0" autoPict="0">
                <anchor moveWithCells="1">
                  <from>
                    <xdr:col>1</xdr:col>
                    <xdr:colOff>76200</xdr:colOff>
                    <xdr:row>112</xdr:row>
                    <xdr:rowOff>0</xdr:rowOff>
                  </from>
                  <to>
                    <xdr:col>2</xdr:col>
                    <xdr:colOff>57150</xdr:colOff>
                    <xdr:row>113</xdr:row>
                    <xdr:rowOff>0</xdr:rowOff>
                  </to>
                </anchor>
              </controlPr>
            </control>
          </mc:Choice>
        </mc:AlternateContent>
        <mc:AlternateContent xmlns:mc="http://schemas.openxmlformats.org/markup-compatibility/2006">
          <mc:Choice Requires="x14">
            <control shapeId="1058" r:id="rId30" name="Check Box 34">
              <controlPr defaultSize="0" autoFill="0" autoLine="0" autoPict="0">
                <anchor moveWithCells="1">
                  <from>
                    <xdr:col>9</xdr:col>
                    <xdr:colOff>76200</xdr:colOff>
                    <xdr:row>109</xdr:row>
                    <xdr:rowOff>9525</xdr:rowOff>
                  </from>
                  <to>
                    <xdr:col>10</xdr:col>
                    <xdr:colOff>57150</xdr:colOff>
                    <xdr:row>110</xdr:row>
                    <xdr:rowOff>9525</xdr:rowOff>
                  </to>
                </anchor>
              </controlPr>
            </control>
          </mc:Choice>
        </mc:AlternateContent>
        <mc:AlternateContent xmlns:mc="http://schemas.openxmlformats.org/markup-compatibility/2006">
          <mc:Choice Requires="x14">
            <control shapeId="1059" r:id="rId31" name="Check Box 35">
              <controlPr defaultSize="0" autoFill="0" autoLine="0" autoPict="0">
                <anchor moveWithCells="1">
                  <from>
                    <xdr:col>9</xdr:col>
                    <xdr:colOff>76200</xdr:colOff>
                    <xdr:row>110</xdr:row>
                    <xdr:rowOff>9525</xdr:rowOff>
                  </from>
                  <to>
                    <xdr:col>10</xdr:col>
                    <xdr:colOff>57150</xdr:colOff>
                    <xdr:row>111</xdr:row>
                    <xdr:rowOff>9525</xdr:rowOff>
                  </to>
                </anchor>
              </controlPr>
            </control>
          </mc:Choice>
        </mc:AlternateContent>
        <mc:AlternateContent xmlns:mc="http://schemas.openxmlformats.org/markup-compatibility/2006">
          <mc:Choice Requires="x14">
            <control shapeId="1061" r:id="rId32" name="Check Box 37">
              <controlPr defaultSize="0" autoFill="0" autoLine="0" autoPict="0">
                <anchor moveWithCells="1">
                  <from>
                    <xdr:col>9</xdr:col>
                    <xdr:colOff>76200</xdr:colOff>
                    <xdr:row>111</xdr:row>
                    <xdr:rowOff>0</xdr:rowOff>
                  </from>
                  <to>
                    <xdr:col>10</xdr:col>
                    <xdr:colOff>57150</xdr:colOff>
                    <xdr:row>112</xdr:row>
                    <xdr:rowOff>0</xdr:rowOff>
                  </to>
                </anchor>
              </controlPr>
            </control>
          </mc:Choice>
        </mc:AlternateContent>
        <mc:AlternateContent xmlns:mc="http://schemas.openxmlformats.org/markup-compatibility/2006">
          <mc:Choice Requires="x14">
            <control shapeId="1062" r:id="rId33" name="Check Box 38">
              <controlPr defaultSize="0" autoFill="0" autoLine="0" autoPict="0">
                <anchor moveWithCells="1">
                  <from>
                    <xdr:col>9</xdr:col>
                    <xdr:colOff>76200</xdr:colOff>
                    <xdr:row>112</xdr:row>
                    <xdr:rowOff>0</xdr:rowOff>
                  </from>
                  <to>
                    <xdr:col>10</xdr:col>
                    <xdr:colOff>57150</xdr:colOff>
                    <xdr:row>113</xdr:row>
                    <xdr:rowOff>0</xdr:rowOff>
                  </to>
                </anchor>
              </controlPr>
            </control>
          </mc:Choice>
        </mc:AlternateContent>
        <mc:AlternateContent xmlns:mc="http://schemas.openxmlformats.org/markup-compatibility/2006">
          <mc:Choice Requires="x14">
            <control shapeId="1063" r:id="rId34" name="Check Box 39">
              <controlPr defaultSize="0" autoFill="0" autoLine="0" autoPict="0">
                <anchor moveWithCells="1">
                  <from>
                    <xdr:col>17</xdr:col>
                    <xdr:colOff>76200</xdr:colOff>
                    <xdr:row>109</xdr:row>
                    <xdr:rowOff>0</xdr:rowOff>
                  </from>
                  <to>
                    <xdr:col>18</xdr:col>
                    <xdr:colOff>57150</xdr:colOff>
                    <xdr:row>110</xdr:row>
                    <xdr:rowOff>0</xdr:rowOff>
                  </to>
                </anchor>
              </controlPr>
            </control>
          </mc:Choice>
        </mc:AlternateContent>
        <mc:AlternateContent xmlns:mc="http://schemas.openxmlformats.org/markup-compatibility/2006">
          <mc:Choice Requires="x14">
            <control shapeId="1064" r:id="rId35" name="Check Box 40">
              <controlPr defaultSize="0" autoFill="0" autoLine="0" autoPict="0">
                <anchor moveWithCells="1">
                  <from>
                    <xdr:col>17</xdr:col>
                    <xdr:colOff>76200</xdr:colOff>
                    <xdr:row>110</xdr:row>
                    <xdr:rowOff>0</xdr:rowOff>
                  </from>
                  <to>
                    <xdr:col>18</xdr:col>
                    <xdr:colOff>57150</xdr:colOff>
                    <xdr:row>111</xdr:row>
                    <xdr:rowOff>0</xdr:rowOff>
                  </to>
                </anchor>
              </controlPr>
            </control>
          </mc:Choice>
        </mc:AlternateContent>
        <mc:AlternateContent xmlns:mc="http://schemas.openxmlformats.org/markup-compatibility/2006">
          <mc:Choice Requires="x14">
            <control shapeId="1065" r:id="rId36" name="Check Box 41">
              <controlPr defaultSize="0" autoFill="0" autoLine="0" autoPict="0">
                <anchor moveWithCells="1">
                  <from>
                    <xdr:col>17</xdr:col>
                    <xdr:colOff>76200</xdr:colOff>
                    <xdr:row>111</xdr:row>
                    <xdr:rowOff>0</xdr:rowOff>
                  </from>
                  <to>
                    <xdr:col>18</xdr:col>
                    <xdr:colOff>57150</xdr:colOff>
                    <xdr:row>112</xdr:row>
                    <xdr:rowOff>0</xdr:rowOff>
                  </to>
                </anchor>
              </controlPr>
            </control>
          </mc:Choice>
        </mc:AlternateContent>
        <mc:AlternateContent xmlns:mc="http://schemas.openxmlformats.org/markup-compatibility/2006">
          <mc:Choice Requires="x14">
            <control shapeId="1066" r:id="rId37" name="Check Box 42">
              <controlPr defaultSize="0" autoFill="0" autoLine="0" autoPict="0">
                <anchor moveWithCells="1">
                  <from>
                    <xdr:col>17</xdr:col>
                    <xdr:colOff>76200</xdr:colOff>
                    <xdr:row>112</xdr:row>
                    <xdr:rowOff>0</xdr:rowOff>
                  </from>
                  <to>
                    <xdr:col>18</xdr:col>
                    <xdr:colOff>57150</xdr:colOff>
                    <xdr:row>113</xdr:row>
                    <xdr:rowOff>0</xdr:rowOff>
                  </to>
                </anchor>
              </controlPr>
            </control>
          </mc:Choice>
        </mc:AlternateContent>
        <mc:AlternateContent xmlns:mc="http://schemas.openxmlformats.org/markup-compatibility/2006">
          <mc:Choice Requires="x14">
            <control shapeId="1067" r:id="rId38" name="Check Box 43">
              <controlPr defaultSize="0" autoFill="0" autoLine="0" autoPict="0">
                <anchor moveWithCells="1">
                  <from>
                    <xdr:col>1</xdr:col>
                    <xdr:colOff>38100</xdr:colOff>
                    <xdr:row>121</xdr:row>
                    <xdr:rowOff>0</xdr:rowOff>
                  </from>
                  <to>
                    <xdr:col>2</xdr:col>
                    <xdr:colOff>19050</xdr:colOff>
                    <xdr:row>122</xdr:row>
                    <xdr:rowOff>0</xdr:rowOff>
                  </to>
                </anchor>
              </controlPr>
            </control>
          </mc:Choice>
        </mc:AlternateContent>
        <mc:AlternateContent xmlns:mc="http://schemas.openxmlformats.org/markup-compatibility/2006">
          <mc:Choice Requires="x14">
            <control shapeId="1068" r:id="rId39" name="Check Box 44">
              <controlPr defaultSize="0" autoFill="0" autoLine="0" autoPict="0">
                <anchor moveWithCells="1">
                  <from>
                    <xdr:col>1</xdr:col>
                    <xdr:colOff>38100</xdr:colOff>
                    <xdr:row>126</xdr:row>
                    <xdr:rowOff>66675</xdr:rowOff>
                  </from>
                  <to>
                    <xdr:col>2</xdr:col>
                    <xdr:colOff>19050</xdr:colOff>
                    <xdr:row>127</xdr:row>
                    <xdr:rowOff>171450</xdr:rowOff>
                  </to>
                </anchor>
              </controlPr>
            </control>
          </mc:Choice>
        </mc:AlternateContent>
        <mc:AlternateContent xmlns:mc="http://schemas.openxmlformats.org/markup-compatibility/2006">
          <mc:Choice Requires="x14">
            <control shapeId="1069" r:id="rId40" name="Check Box 45">
              <controlPr defaultSize="0" autoFill="0" autoLine="0" autoPict="0">
                <anchor moveWithCells="1">
                  <from>
                    <xdr:col>1</xdr:col>
                    <xdr:colOff>38100</xdr:colOff>
                    <xdr:row>133</xdr:row>
                    <xdr:rowOff>0</xdr:rowOff>
                  </from>
                  <to>
                    <xdr:col>2</xdr:col>
                    <xdr:colOff>19050</xdr:colOff>
                    <xdr:row>134</xdr:row>
                    <xdr:rowOff>0</xdr:rowOff>
                  </to>
                </anchor>
              </controlPr>
            </control>
          </mc:Choice>
        </mc:AlternateContent>
        <mc:AlternateContent xmlns:mc="http://schemas.openxmlformats.org/markup-compatibility/2006">
          <mc:Choice Requires="x14">
            <control shapeId="1244" r:id="rId41" name="Check Box 220">
              <controlPr defaultSize="0" autoFill="0" autoLine="0" autoPict="0">
                <anchor moveWithCells="1">
                  <from>
                    <xdr:col>1</xdr:col>
                    <xdr:colOff>66675</xdr:colOff>
                    <xdr:row>155</xdr:row>
                    <xdr:rowOff>9525</xdr:rowOff>
                  </from>
                  <to>
                    <xdr:col>2</xdr:col>
                    <xdr:colOff>47625</xdr:colOff>
                    <xdr:row>155</xdr:row>
                    <xdr:rowOff>228600</xdr:rowOff>
                  </to>
                </anchor>
              </controlPr>
            </control>
          </mc:Choice>
        </mc:AlternateContent>
        <mc:AlternateContent xmlns:mc="http://schemas.openxmlformats.org/markup-compatibility/2006">
          <mc:Choice Requires="x14">
            <control shapeId="1245" r:id="rId42" name="Check Box 221">
              <controlPr defaultSize="0" autoFill="0" autoLine="0" autoPict="0">
                <anchor moveWithCells="1">
                  <from>
                    <xdr:col>8</xdr:col>
                    <xdr:colOff>47625</xdr:colOff>
                    <xdr:row>155</xdr:row>
                    <xdr:rowOff>19050</xdr:rowOff>
                  </from>
                  <to>
                    <xdr:col>9</xdr:col>
                    <xdr:colOff>28575</xdr:colOff>
                    <xdr:row>155</xdr:row>
                    <xdr:rowOff>238125</xdr:rowOff>
                  </to>
                </anchor>
              </controlPr>
            </control>
          </mc:Choice>
        </mc:AlternateContent>
        <mc:AlternateContent xmlns:mc="http://schemas.openxmlformats.org/markup-compatibility/2006">
          <mc:Choice Requires="x14">
            <control shapeId="1246" r:id="rId43" name="Check Box 222">
              <controlPr defaultSize="0" autoFill="0" autoLine="0" autoPict="0">
                <anchor moveWithCells="1">
                  <from>
                    <xdr:col>15</xdr:col>
                    <xdr:colOff>66675</xdr:colOff>
                    <xdr:row>155</xdr:row>
                    <xdr:rowOff>0</xdr:rowOff>
                  </from>
                  <to>
                    <xdr:col>16</xdr:col>
                    <xdr:colOff>47625</xdr:colOff>
                    <xdr:row>155</xdr:row>
                    <xdr:rowOff>219075</xdr:rowOff>
                  </to>
                </anchor>
              </controlPr>
            </control>
          </mc:Choice>
        </mc:AlternateContent>
        <mc:AlternateContent xmlns:mc="http://schemas.openxmlformats.org/markup-compatibility/2006">
          <mc:Choice Requires="x14">
            <control shapeId="1247" r:id="rId44" name="Check Box 223">
              <controlPr defaultSize="0" autoFill="0" autoLine="0" autoPict="0">
                <anchor moveWithCells="1">
                  <from>
                    <xdr:col>1</xdr:col>
                    <xdr:colOff>47625</xdr:colOff>
                    <xdr:row>176</xdr:row>
                    <xdr:rowOff>0</xdr:rowOff>
                  </from>
                  <to>
                    <xdr:col>2</xdr:col>
                    <xdr:colOff>28575</xdr:colOff>
                    <xdr:row>177</xdr:row>
                    <xdr:rowOff>0</xdr:rowOff>
                  </to>
                </anchor>
              </controlPr>
            </control>
          </mc:Choice>
        </mc:AlternateContent>
        <mc:AlternateContent xmlns:mc="http://schemas.openxmlformats.org/markup-compatibility/2006">
          <mc:Choice Requires="x14">
            <control shapeId="1248" r:id="rId45" name="Check Box 224">
              <controlPr defaultSize="0" autoFill="0" autoLine="0" autoPict="0">
                <anchor moveWithCells="1">
                  <from>
                    <xdr:col>1</xdr:col>
                    <xdr:colOff>47625</xdr:colOff>
                    <xdr:row>180</xdr:row>
                    <xdr:rowOff>0</xdr:rowOff>
                  </from>
                  <to>
                    <xdr:col>2</xdr:col>
                    <xdr:colOff>28575</xdr:colOff>
                    <xdr:row>180</xdr:row>
                    <xdr:rowOff>171450</xdr:rowOff>
                  </to>
                </anchor>
              </controlPr>
            </control>
          </mc:Choice>
        </mc:AlternateContent>
        <mc:AlternateContent xmlns:mc="http://schemas.openxmlformats.org/markup-compatibility/2006">
          <mc:Choice Requires="x14">
            <control shapeId="1251" r:id="rId46" name="Check Box 227">
              <controlPr defaultSize="0" autoFill="0" autoLine="0" autoPict="0">
                <anchor moveWithCells="1">
                  <from>
                    <xdr:col>4</xdr:col>
                    <xdr:colOff>47625</xdr:colOff>
                    <xdr:row>202</xdr:row>
                    <xdr:rowOff>9525</xdr:rowOff>
                  </from>
                  <to>
                    <xdr:col>5</xdr:col>
                    <xdr:colOff>28575</xdr:colOff>
                    <xdr:row>203</xdr:row>
                    <xdr:rowOff>9525</xdr:rowOff>
                  </to>
                </anchor>
              </controlPr>
            </control>
          </mc:Choice>
        </mc:AlternateContent>
        <mc:AlternateContent xmlns:mc="http://schemas.openxmlformats.org/markup-compatibility/2006">
          <mc:Choice Requires="x14">
            <control shapeId="1252" r:id="rId47" name="Check Box 228">
              <controlPr defaultSize="0" autoFill="0" autoLine="0" autoPict="0">
                <anchor moveWithCells="1">
                  <from>
                    <xdr:col>9</xdr:col>
                    <xdr:colOff>47625</xdr:colOff>
                    <xdr:row>202</xdr:row>
                    <xdr:rowOff>9525</xdr:rowOff>
                  </from>
                  <to>
                    <xdr:col>10</xdr:col>
                    <xdr:colOff>28575</xdr:colOff>
                    <xdr:row>203</xdr:row>
                    <xdr:rowOff>9525</xdr:rowOff>
                  </to>
                </anchor>
              </controlPr>
            </control>
          </mc:Choice>
        </mc:AlternateContent>
        <mc:AlternateContent xmlns:mc="http://schemas.openxmlformats.org/markup-compatibility/2006">
          <mc:Choice Requires="x14">
            <control shapeId="1253" r:id="rId48" name="Check Box 229">
              <controlPr defaultSize="0" autoFill="0" autoLine="0" autoPict="0">
                <anchor moveWithCells="1">
                  <from>
                    <xdr:col>5</xdr:col>
                    <xdr:colOff>47625</xdr:colOff>
                    <xdr:row>204</xdr:row>
                    <xdr:rowOff>9525</xdr:rowOff>
                  </from>
                  <to>
                    <xdr:col>6</xdr:col>
                    <xdr:colOff>28575</xdr:colOff>
                    <xdr:row>205</xdr:row>
                    <xdr:rowOff>9525</xdr:rowOff>
                  </to>
                </anchor>
              </controlPr>
            </control>
          </mc:Choice>
        </mc:AlternateContent>
        <mc:AlternateContent xmlns:mc="http://schemas.openxmlformats.org/markup-compatibility/2006">
          <mc:Choice Requires="x14">
            <control shapeId="1254" r:id="rId49" name="Check Box 230">
              <controlPr defaultSize="0" autoFill="0" autoLine="0" autoPict="0">
                <anchor moveWithCells="1">
                  <from>
                    <xdr:col>8</xdr:col>
                    <xdr:colOff>47625</xdr:colOff>
                    <xdr:row>204</xdr:row>
                    <xdr:rowOff>9525</xdr:rowOff>
                  </from>
                  <to>
                    <xdr:col>9</xdr:col>
                    <xdr:colOff>28575</xdr:colOff>
                    <xdr:row>205</xdr:row>
                    <xdr:rowOff>9525</xdr:rowOff>
                  </to>
                </anchor>
              </controlPr>
            </control>
          </mc:Choice>
        </mc:AlternateContent>
        <mc:AlternateContent xmlns:mc="http://schemas.openxmlformats.org/markup-compatibility/2006">
          <mc:Choice Requires="x14">
            <control shapeId="1255" r:id="rId50" name="Check Box 231">
              <controlPr defaultSize="0" autoFill="0" autoLine="0" autoPict="0">
                <anchor moveWithCells="1">
                  <from>
                    <xdr:col>12</xdr:col>
                    <xdr:colOff>47625</xdr:colOff>
                    <xdr:row>204</xdr:row>
                    <xdr:rowOff>9525</xdr:rowOff>
                  </from>
                  <to>
                    <xdr:col>13</xdr:col>
                    <xdr:colOff>28575</xdr:colOff>
                    <xdr:row>205</xdr:row>
                    <xdr:rowOff>9525</xdr:rowOff>
                  </to>
                </anchor>
              </controlPr>
            </control>
          </mc:Choice>
        </mc:AlternateContent>
        <mc:AlternateContent xmlns:mc="http://schemas.openxmlformats.org/markup-compatibility/2006">
          <mc:Choice Requires="x14">
            <control shapeId="1256" r:id="rId51" name="Check Box 232">
              <controlPr defaultSize="0" autoFill="0" autoLine="0" autoPict="0">
                <anchor moveWithCells="1">
                  <from>
                    <xdr:col>16</xdr:col>
                    <xdr:colOff>47625</xdr:colOff>
                    <xdr:row>204</xdr:row>
                    <xdr:rowOff>9525</xdr:rowOff>
                  </from>
                  <to>
                    <xdr:col>17</xdr:col>
                    <xdr:colOff>28575</xdr:colOff>
                    <xdr:row>205</xdr:row>
                    <xdr:rowOff>9525</xdr:rowOff>
                  </to>
                </anchor>
              </controlPr>
            </control>
          </mc:Choice>
        </mc:AlternateContent>
        <mc:AlternateContent xmlns:mc="http://schemas.openxmlformats.org/markup-compatibility/2006">
          <mc:Choice Requires="x14">
            <control shapeId="1257" r:id="rId52" name="Check Box 233">
              <controlPr defaultSize="0" autoFill="0" autoLine="0" autoPict="0">
                <anchor moveWithCells="1">
                  <from>
                    <xdr:col>18</xdr:col>
                    <xdr:colOff>85725</xdr:colOff>
                    <xdr:row>208</xdr:row>
                    <xdr:rowOff>38100</xdr:rowOff>
                  </from>
                  <to>
                    <xdr:col>19</xdr:col>
                    <xdr:colOff>66675</xdr:colOff>
                    <xdr:row>209</xdr:row>
                    <xdr:rowOff>0</xdr:rowOff>
                  </to>
                </anchor>
              </controlPr>
            </control>
          </mc:Choice>
        </mc:AlternateContent>
        <mc:AlternateContent xmlns:mc="http://schemas.openxmlformats.org/markup-compatibility/2006">
          <mc:Choice Requires="x14">
            <control shapeId="1258" r:id="rId53" name="Check Box 234">
              <controlPr defaultSize="0" autoFill="0" autoLine="0" autoPict="0">
                <anchor moveWithCells="1">
                  <from>
                    <xdr:col>20</xdr:col>
                    <xdr:colOff>85725</xdr:colOff>
                    <xdr:row>208</xdr:row>
                    <xdr:rowOff>38100</xdr:rowOff>
                  </from>
                  <to>
                    <xdr:col>21</xdr:col>
                    <xdr:colOff>66675</xdr:colOff>
                    <xdr:row>209</xdr:row>
                    <xdr:rowOff>0</xdr:rowOff>
                  </to>
                </anchor>
              </controlPr>
            </control>
          </mc:Choice>
        </mc:AlternateContent>
        <mc:AlternateContent xmlns:mc="http://schemas.openxmlformats.org/markup-compatibility/2006">
          <mc:Choice Requires="x14">
            <control shapeId="1259" r:id="rId54" name="Check Box 235">
              <controlPr defaultSize="0" autoFill="0" autoLine="0" autoPict="0">
                <anchor moveWithCells="1">
                  <from>
                    <xdr:col>10</xdr:col>
                    <xdr:colOff>0</xdr:colOff>
                    <xdr:row>216</xdr:row>
                    <xdr:rowOff>9525</xdr:rowOff>
                  </from>
                  <to>
                    <xdr:col>10</xdr:col>
                    <xdr:colOff>247650</xdr:colOff>
                    <xdr:row>216</xdr:row>
                    <xdr:rowOff>171450</xdr:rowOff>
                  </to>
                </anchor>
              </controlPr>
            </control>
          </mc:Choice>
        </mc:AlternateContent>
        <mc:AlternateContent xmlns:mc="http://schemas.openxmlformats.org/markup-compatibility/2006">
          <mc:Choice Requires="x14">
            <control shapeId="1260" r:id="rId55" name="Check Box 236">
              <controlPr defaultSize="0" autoFill="0" autoLine="0" autoPict="0">
                <anchor moveWithCells="1">
                  <from>
                    <xdr:col>11</xdr:col>
                    <xdr:colOff>247650</xdr:colOff>
                    <xdr:row>216</xdr:row>
                    <xdr:rowOff>9525</xdr:rowOff>
                  </from>
                  <to>
                    <xdr:col>12</xdr:col>
                    <xdr:colOff>228600</xdr:colOff>
                    <xdr:row>216</xdr:row>
                    <xdr:rowOff>171450</xdr:rowOff>
                  </to>
                </anchor>
              </controlPr>
            </control>
          </mc:Choice>
        </mc:AlternateContent>
        <mc:AlternateContent xmlns:mc="http://schemas.openxmlformats.org/markup-compatibility/2006">
          <mc:Choice Requires="x14">
            <control shapeId="1261" r:id="rId56" name="Check Box 237">
              <controlPr defaultSize="0" autoFill="0" autoLine="0" autoPict="0">
                <anchor moveWithCells="1">
                  <from>
                    <xdr:col>13</xdr:col>
                    <xdr:colOff>333375</xdr:colOff>
                    <xdr:row>216</xdr:row>
                    <xdr:rowOff>9525</xdr:rowOff>
                  </from>
                  <to>
                    <xdr:col>15</xdr:col>
                    <xdr:colOff>19050</xdr:colOff>
                    <xdr:row>216</xdr:row>
                    <xdr:rowOff>171450</xdr:rowOff>
                  </to>
                </anchor>
              </controlPr>
            </control>
          </mc:Choice>
        </mc:AlternateContent>
        <mc:AlternateContent xmlns:mc="http://schemas.openxmlformats.org/markup-compatibility/2006">
          <mc:Choice Requires="x14">
            <control shapeId="1262" r:id="rId57" name="Check Box 238">
              <controlPr defaultSize="0" autoFill="0" autoLine="0" autoPict="0">
                <anchor moveWithCells="1">
                  <from>
                    <xdr:col>16</xdr:col>
                    <xdr:colOff>152400</xdr:colOff>
                    <xdr:row>219</xdr:row>
                    <xdr:rowOff>66675</xdr:rowOff>
                  </from>
                  <to>
                    <xdr:col>22</xdr:col>
                    <xdr:colOff>228600</xdr:colOff>
                    <xdr:row>219</xdr:row>
                    <xdr:rowOff>285750</xdr:rowOff>
                  </to>
                </anchor>
              </controlPr>
            </control>
          </mc:Choice>
        </mc:AlternateContent>
        <mc:AlternateContent xmlns:mc="http://schemas.openxmlformats.org/markup-compatibility/2006">
          <mc:Choice Requires="x14">
            <control shapeId="1263" r:id="rId58" name="Check Box 239">
              <controlPr defaultSize="0" autoFill="0" autoLine="0" autoPict="0">
                <anchor moveWithCells="1">
                  <from>
                    <xdr:col>20</xdr:col>
                    <xdr:colOff>85725</xdr:colOff>
                    <xdr:row>247</xdr:row>
                    <xdr:rowOff>19050</xdr:rowOff>
                  </from>
                  <to>
                    <xdr:col>21</xdr:col>
                    <xdr:colOff>66675</xdr:colOff>
                    <xdr:row>247</xdr:row>
                    <xdr:rowOff>180975</xdr:rowOff>
                  </to>
                </anchor>
              </controlPr>
            </control>
          </mc:Choice>
        </mc:AlternateContent>
        <mc:AlternateContent xmlns:mc="http://schemas.openxmlformats.org/markup-compatibility/2006">
          <mc:Choice Requires="x14">
            <control shapeId="1264" r:id="rId59" name="Check Box 240">
              <controlPr defaultSize="0" autoFill="0" autoLine="0" autoPict="0">
                <anchor moveWithCells="1">
                  <from>
                    <xdr:col>22</xdr:col>
                    <xdr:colOff>85725</xdr:colOff>
                    <xdr:row>247</xdr:row>
                    <xdr:rowOff>19050</xdr:rowOff>
                  </from>
                  <to>
                    <xdr:col>23</xdr:col>
                    <xdr:colOff>66675</xdr:colOff>
                    <xdr:row>247</xdr:row>
                    <xdr:rowOff>180975</xdr:rowOff>
                  </to>
                </anchor>
              </controlPr>
            </control>
          </mc:Choice>
        </mc:AlternateContent>
        <mc:AlternateContent xmlns:mc="http://schemas.openxmlformats.org/markup-compatibility/2006">
          <mc:Choice Requires="x14">
            <control shapeId="1270" r:id="rId60" name="Check Box 246">
              <controlPr defaultSize="0" autoFill="0" autoLine="0" autoPict="0">
                <anchor moveWithCells="1">
                  <from>
                    <xdr:col>5</xdr:col>
                    <xdr:colOff>66675</xdr:colOff>
                    <xdr:row>267</xdr:row>
                    <xdr:rowOff>28575</xdr:rowOff>
                  </from>
                  <to>
                    <xdr:col>6</xdr:col>
                    <xdr:colOff>47625</xdr:colOff>
                    <xdr:row>267</xdr:row>
                    <xdr:rowOff>190500</xdr:rowOff>
                  </to>
                </anchor>
              </controlPr>
            </control>
          </mc:Choice>
        </mc:AlternateContent>
        <mc:AlternateContent xmlns:mc="http://schemas.openxmlformats.org/markup-compatibility/2006">
          <mc:Choice Requires="x14">
            <control shapeId="1271" r:id="rId61" name="Check Box 247">
              <controlPr defaultSize="0" autoFill="0" autoLine="0" autoPict="0">
                <anchor moveWithCells="1">
                  <from>
                    <xdr:col>7</xdr:col>
                    <xdr:colOff>76200</xdr:colOff>
                    <xdr:row>267</xdr:row>
                    <xdr:rowOff>28575</xdr:rowOff>
                  </from>
                  <to>
                    <xdr:col>8</xdr:col>
                    <xdr:colOff>57150</xdr:colOff>
                    <xdr:row>267</xdr:row>
                    <xdr:rowOff>190500</xdr:rowOff>
                  </to>
                </anchor>
              </controlPr>
            </control>
          </mc:Choice>
        </mc:AlternateContent>
        <mc:AlternateContent xmlns:mc="http://schemas.openxmlformats.org/markup-compatibility/2006">
          <mc:Choice Requires="x14">
            <control shapeId="1277" r:id="rId62" name="Check Box 253">
              <controlPr defaultSize="0" autoFill="0" autoLine="0" autoPict="0">
                <anchor moveWithCells="1">
                  <from>
                    <xdr:col>1</xdr:col>
                    <xdr:colOff>95250</xdr:colOff>
                    <xdr:row>349</xdr:row>
                    <xdr:rowOff>0</xdr:rowOff>
                  </from>
                  <to>
                    <xdr:col>2</xdr:col>
                    <xdr:colOff>76200</xdr:colOff>
                    <xdr:row>349</xdr:row>
                    <xdr:rowOff>161925</xdr:rowOff>
                  </to>
                </anchor>
              </controlPr>
            </control>
          </mc:Choice>
        </mc:AlternateContent>
        <mc:AlternateContent xmlns:mc="http://schemas.openxmlformats.org/markup-compatibility/2006">
          <mc:Choice Requires="x14">
            <control shapeId="1278" r:id="rId63" name="Check Box 254">
              <controlPr defaultSize="0" autoFill="0" autoLine="0" autoPict="0">
                <anchor moveWithCells="1">
                  <from>
                    <xdr:col>1</xdr:col>
                    <xdr:colOff>95250</xdr:colOff>
                    <xdr:row>350</xdr:row>
                    <xdr:rowOff>0</xdr:rowOff>
                  </from>
                  <to>
                    <xdr:col>2</xdr:col>
                    <xdr:colOff>76200</xdr:colOff>
                    <xdr:row>350</xdr:row>
                    <xdr:rowOff>161925</xdr:rowOff>
                  </to>
                </anchor>
              </controlPr>
            </control>
          </mc:Choice>
        </mc:AlternateContent>
        <mc:AlternateContent xmlns:mc="http://schemas.openxmlformats.org/markup-compatibility/2006">
          <mc:Choice Requires="x14">
            <control shapeId="1279" r:id="rId64" name="Check Box 255">
              <controlPr defaultSize="0" autoFill="0" autoLine="0" autoPict="0">
                <anchor moveWithCells="1">
                  <from>
                    <xdr:col>13</xdr:col>
                    <xdr:colOff>95250</xdr:colOff>
                    <xdr:row>349</xdr:row>
                    <xdr:rowOff>0</xdr:rowOff>
                  </from>
                  <to>
                    <xdr:col>14</xdr:col>
                    <xdr:colOff>19050</xdr:colOff>
                    <xdr:row>349</xdr:row>
                    <xdr:rowOff>161925</xdr:rowOff>
                  </to>
                </anchor>
              </controlPr>
            </control>
          </mc:Choice>
        </mc:AlternateContent>
        <mc:AlternateContent xmlns:mc="http://schemas.openxmlformats.org/markup-compatibility/2006">
          <mc:Choice Requires="x14">
            <control shapeId="1280" r:id="rId65" name="Check Box 256">
              <controlPr defaultSize="0" autoFill="0" autoLine="0" autoPict="0">
                <anchor moveWithCells="1">
                  <from>
                    <xdr:col>13</xdr:col>
                    <xdr:colOff>95250</xdr:colOff>
                    <xdr:row>350</xdr:row>
                    <xdr:rowOff>9525</xdr:rowOff>
                  </from>
                  <to>
                    <xdr:col>14</xdr:col>
                    <xdr:colOff>19050</xdr:colOff>
                    <xdr:row>350</xdr:row>
                    <xdr:rowOff>180975</xdr:rowOff>
                  </to>
                </anchor>
              </controlPr>
            </control>
          </mc:Choice>
        </mc:AlternateContent>
        <mc:AlternateContent xmlns:mc="http://schemas.openxmlformats.org/markup-compatibility/2006">
          <mc:Choice Requires="x14">
            <control shapeId="1281" r:id="rId66" name="Check Box 257">
              <controlPr defaultSize="0" autoFill="0" autoLine="0" autoPict="0">
                <anchor moveWithCells="1">
                  <from>
                    <xdr:col>15</xdr:col>
                    <xdr:colOff>76200</xdr:colOff>
                    <xdr:row>349</xdr:row>
                    <xdr:rowOff>9525</xdr:rowOff>
                  </from>
                  <to>
                    <xdr:col>16</xdr:col>
                    <xdr:colOff>57150</xdr:colOff>
                    <xdr:row>349</xdr:row>
                    <xdr:rowOff>180975</xdr:rowOff>
                  </to>
                </anchor>
              </controlPr>
            </control>
          </mc:Choice>
        </mc:AlternateContent>
        <mc:AlternateContent xmlns:mc="http://schemas.openxmlformats.org/markup-compatibility/2006">
          <mc:Choice Requires="x14">
            <control shapeId="1282" r:id="rId67" name="Check Box 258">
              <controlPr defaultSize="0" autoFill="0" autoLine="0" autoPict="0">
                <anchor moveWithCells="1">
                  <from>
                    <xdr:col>15</xdr:col>
                    <xdr:colOff>76200</xdr:colOff>
                    <xdr:row>350</xdr:row>
                    <xdr:rowOff>0</xdr:rowOff>
                  </from>
                  <to>
                    <xdr:col>16</xdr:col>
                    <xdr:colOff>57150</xdr:colOff>
                    <xdr:row>350</xdr:row>
                    <xdr:rowOff>161925</xdr:rowOff>
                  </to>
                </anchor>
              </controlPr>
            </control>
          </mc:Choice>
        </mc:AlternateContent>
        <mc:AlternateContent xmlns:mc="http://schemas.openxmlformats.org/markup-compatibility/2006">
          <mc:Choice Requires="x14">
            <control shapeId="1283" r:id="rId68" name="Check Box 259">
              <controlPr defaultSize="0" autoFill="0" autoLine="0" autoPict="0">
                <anchor moveWithCells="1">
                  <from>
                    <xdr:col>16</xdr:col>
                    <xdr:colOff>66675</xdr:colOff>
                    <xdr:row>291</xdr:row>
                    <xdr:rowOff>9525</xdr:rowOff>
                  </from>
                  <to>
                    <xdr:col>17</xdr:col>
                    <xdr:colOff>47625</xdr:colOff>
                    <xdr:row>292</xdr:row>
                    <xdr:rowOff>0</xdr:rowOff>
                  </to>
                </anchor>
              </controlPr>
            </control>
          </mc:Choice>
        </mc:AlternateContent>
        <mc:AlternateContent xmlns:mc="http://schemas.openxmlformats.org/markup-compatibility/2006">
          <mc:Choice Requires="x14">
            <control shapeId="1284" r:id="rId69" name="Check Box 260">
              <controlPr defaultSize="0" autoFill="0" autoLine="0" autoPict="0">
                <anchor moveWithCells="1">
                  <from>
                    <xdr:col>19</xdr:col>
                    <xdr:colOff>66675</xdr:colOff>
                    <xdr:row>291</xdr:row>
                    <xdr:rowOff>9525</xdr:rowOff>
                  </from>
                  <to>
                    <xdr:col>20</xdr:col>
                    <xdr:colOff>47625</xdr:colOff>
                    <xdr:row>292</xdr:row>
                    <xdr:rowOff>0</xdr:rowOff>
                  </to>
                </anchor>
              </controlPr>
            </control>
          </mc:Choice>
        </mc:AlternateContent>
        <mc:AlternateContent xmlns:mc="http://schemas.openxmlformats.org/markup-compatibility/2006">
          <mc:Choice Requires="x14">
            <control shapeId="1287" r:id="rId70" name="Check Box 263">
              <controlPr defaultSize="0" autoFill="0" autoLine="0" autoPict="0">
                <anchor moveWithCells="1">
                  <from>
                    <xdr:col>14</xdr:col>
                    <xdr:colOff>28575</xdr:colOff>
                    <xdr:row>291</xdr:row>
                    <xdr:rowOff>9525</xdr:rowOff>
                  </from>
                  <to>
                    <xdr:col>15</xdr:col>
                    <xdr:colOff>38100</xdr:colOff>
                    <xdr:row>292</xdr:row>
                    <xdr:rowOff>0</xdr:rowOff>
                  </to>
                </anchor>
              </controlPr>
            </control>
          </mc:Choice>
        </mc:AlternateContent>
        <mc:AlternateContent xmlns:mc="http://schemas.openxmlformats.org/markup-compatibility/2006">
          <mc:Choice Requires="x14">
            <control shapeId="1288" r:id="rId71" name="Check Box 264">
              <controlPr defaultSize="0" autoFill="0" autoLine="0" autoPict="0">
                <anchor moveWithCells="1">
                  <from>
                    <xdr:col>3</xdr:col>
                    <xdr:colOff>85725</xdr:colOff>
                    <xdr:row>307</xdr:row>
                    <xdr:rowOff>0</xdr:rowOff>
                  </from>
                  <to>
                    <xdr:col>4</xdr:col>
                    <xdr:colOff>19050</xdr:colOff>
                    <xdr:row>307</xdr:row>
                    <xdr:rowOff>142875</xdr:rowOff>
                  </to>
                </anchor>
              </controlPr>
            </control>
          </mc:Choice>
        </mc:AlternateContent>
        <mc:AlternateContent xmlns:mc="http://schemas.openxmlformats.org/markup-compatibility/2006">
          <mc:Choice Requires="x14">
            <control shapeId="1289" r:id="rId72" name="Check Box 265">
              <controlPr defaultSize="0" autoFill="0" autoLine="0" autoPict="0">
                <anchor moveWithCells="1">
                  <from>
                    <xdr:col>5</xdr:col>
                    <xdr:colOff>95250</xdr:colOff>
                    <xdr:row>307</xdr:row>
                    <xdr:rowOff>0</xdr:rowOff>
                  </from>
                  <to>
                    <xdr:col>6</xdr:col>
                    <xdr:colOff>76200</xdr:colOff>
                    <xdr:row>307</xdr:row>
                    <xdr:rowOff>161925</xdr:rowOff>
                  </to>
                </anchor>
              </controlPr>
            </control>
          </mc:Choice>
        </mc:AlternateContent>
        <mc:AlternateContent xmlns:mc="http://schemas.openxmlformats.org/markup-compatibility/2006">
          <mc:Choice Requires="x14">
            <control shapeId="1290" r:id="rId73" name="Check Box 266">
              <controlPr defaultSize="0" autoFill="0" autoLine="0" autoPict="0">
                <anchor moveWithCells="1">
                  <from>
                    <xdr:col>11</xdr:col>
                    <xdr:colOff>66675</xdr:colOff>
                    <xdr:row>306</xdr:row>
                    <xdr:rowOff>171450</xdr:rowOff>
                  </from>
                  <to>
                    <xdr:col>12</xdr:col>
                    <xdr:colOff>0</xdr:colOff>
                    <xdr:row>308</xdr:row>
                    <xdr:rowOff>0</xdr:rowOff>
                  </to>
                </anchor>
              </controlPr>
            </control>
          </mc:Choice>
        </mc:AlternateContent>
        <mc:AlternateContent xmlns:mc="http://schemas.openxmlformats.org/markup-compatibility/2006">
          <mc:Choice Requires="x14">
            <control shapeId="1291" r:id="rId74" name="Check Box 267">
              <controlPr defaultSize="0" autoFill="0" autoLine="0" autoPict="0">
                <anchor moveWithCells="1">
                  <from>
                    <xdr:col>13</xdr:col>
                    <xdr:colOff>76200</xdr:colOff>
                    <xdr:row>307</xdr:row>
                    <xdr:rowOff>9525</xdr:rowOff>
                  </from>
                  <to>
                    <xdr:col>13</xdr:col>
                    <xdr:colOff>276225</xdr:colOff>
                    <xdr:row>308</xdr:row>
                    <xdr:rowOff>0</xdr:rowOff>
                  </to>
                </anchor>
              </controlPr>
            </control>
          </mc:Choice>
        </mc:AlternateContent>
        <mc:AlternateContent xmlns:mc="http://schemas.openxmlformats.org/markup-compatibility/2006">
          <mc:Choice Requires="x14">
            <control shapeId="1292" r:id="rId75" name="Check Box 268">
              <controlPr defaultSize="0" autoFill="0" autoLine="0" autoPict="0">
                <anchor moveWithCells="1">
                  <from>
                    <xdr:col>17</xdr:col>
                    <xdr:colOff>57150</xdr:colOff>
                    <xdr:row>305</xdr:row>
                    <xdr:rowOff>38100</xdr:rowOff>
                  </from>
                  <to>
                    <xdr:col>17</xdr:col>
                    <xdr:colOff>257175</xdr:colOff>
                    <xdr:row>306</xdr:row>
                    <xdr:rowOff>9525</xdr:rowOff>
                  </to>
                </anchor>
              </controlPr>
            </control>
          </mc:Choice>
        </mc:AlternateContent>
        <mc:AlternateContent xmlns:mc="http://schemas.openxmlformats.org/markup-compatibility/2006">
          <mc:Choice Requires="x14">
            <control shapeId="1293" r:id="rId76" name="Check Box 269">
              <controlPr defaultSize="0" autoFill="0" autoLine="0" autoPict="0">
                <anchor moveWithCells="1">
                  <from>
                    <xdr:col>17</xdr:col>
                    <xdr:colOff>57150</xdr:colOff>
                    <xdr:row>307</xdr:row>
                    <xdr:rowOff>0</xdr:rowOff>
                  </from>
                  <to>
                    <xdr:col>17</xdr:col>
                    <xdr:colOff>247650</xdr:colOff>
                    <xdr:row>308</xdr:row>
                    <xdr:rowOff>0</xdr:rowOff>
                  </to>
                </anchor>
              </controlPr>
            </control>
          </mc:Choice>
        </mc:AlternateContent>
        <mc:AlternateContent xmlns:mc="http://schemas.openxmlformats.org/markup-compatibility/2006">
          <mc:Choice Requires="x14">
            <control shapeId="1294" r:id="rId77" name="Check Box 270">
              <controlPr defaultSize="0" autoFill="0" autoLine="0" autoPict="0">
                <anchor moveWithCells="1">
                  <from>
                    <xdr:col>1</xdr:col>
                    <xdr:colOff>85725</xdr:colOff>
                    <xdr:row>313</xdr:row>
                    <xdr:rowOff>28575</xdr:rowOff>
                  </from>
                  <to>
                    <xdr:col>2</xdr:col>
                    <xdr:colOff>66675</xdr:colOff>
                    <xdr:row>314</xdr:row>
                    <xdr:rowOff>0</xdr:rowOff>
                  </to>
                </anchor>
              </controlPr>
            </control>
          </mc:Choice>
        </mc:AlternateContent>
        <mc:AlternateContent xmlns:mc="http://schemas.openxmlformats.org/markup-compatibility/2006">
          <mc:Choice Requires="x14">
            <control shapeId="1295" r:id="rId78" name="Check Box 271">
              <controlPr defaultSize="0" autoFill="0" autoLine="0" autoPict="0">
                <anchor moveWithCells="1">
                  <from>
                    <xdr:col>9</xdr:col>
                    <xdr:colOff>85725</xdr:colOff>
                    <xdr:row>313</xdr:row>
                    <xdr:rowOff>28575</xdr:rowOff>
                  </from>
                  <to>
                    <xdr:col>10</xdr:col>
                    <xdr:colOff>66675</xdr:colOff>
                    <xdr:row>314</xdr:row>
                    <xdr:rowOff>0</xdr:rowOff>
                  </to>
                </anchor>
              </controlPr>
            </control>
          </mc:Choice>
        </mc:AlternateContent>
        <mc:AlternateContent xmlns:mc="http://schemas.openxmlformats.org/markup-compatibility/2006">
          <mc:Choice Requires="x14">
            <control shapeId="1296" r:id="rId79" name="Check Box 272">
              <controlPr defaultSize="0" autoFill="0" autoLine="0" autoPict="0">
                <anchor moveWithCells="1">
                  <from>
                    <xdr:col>15</xdr:col>
                    <xdr:colOff>85725</xdr:colOff>
                    <xdr:row>313</xdr:row>
                    <xdr:rowOff>28575</xdr:rowOff>
                  </from>
                  <to>
                    <xdr:col>16</xdr:col>
                    <xdr:colOff>66675</xdr:colOff>
                    <xdr:row>314</xdr:row>
                    <xdr:rowOff>0</xdr:rowOff>
                  </to>
                </anchor>
              </controlPr>
            </control>
          </mc:Choice>
        </mc:AlternateContent>
        <mc:AlternateContent xmlns:mc="http://schemas.openxmlformats.org/markup-compatibility/2006">
          <mc:Choice Requires="x14">
            <control shapeId="1297" r:id="rId80" name="Check Box 273">
              <controlPr defaultSize="0" autoFill="0" autoLine="0" autoPict="0">
                <anchor moveWithCells="1">
                  <from>
                    <xdr:col>1</xdr:col>
                    <xdr:colOff>28575</xdr:colOff>
                    <xdr:row>329</xdr:row>
                    <xdr:rowOff>47625</xdr:rowOff>
                  </from>
                  <to>
                    <xdr:col>2</xdr:col>
                    <xdr:colOff>9525</xdr:colOff>
                    <xdr:row>330</xdr:row>
                    <xdr:rowOff>0</xdr:rowOff>
                  </to>
                </anchor>
              </controlPr>
            </control>
          </mc:Choice>
        </mc:AlternateContent>
        <mc:AlternateContent xmlns:mc="http://schemas.openxmlformats.org/markup-compatibility/2006">
          <mc:Choice Requires="x14">
            <control shapeId="1298" r:id="rId81" name="Check Box 274">
              <controlPr defaultSize="0" autoFill="0" autoLine="0" autoPict="0">
                <anchor moveWithCells="1">
                  <from>
                    <xdr:col>1</xdr:col>
                    <xdr:colOff>28575</xdr:colOff>
                    <xdr:row>330</xdr:row>
                    <xdr:rowOff>47625</xdr:rowOff>
                  </from>
                  <to>
                    <xdr:col>2</xdr:col>
                    <xdr:colOff>9525</xdr:colOff>
                    <xdr:row>330</xdr:row>
                    <xdr:rowOff>209550</xdr:rowOff>
                  </to>
                </anchor>
              </controlPr>
            </control>
          </mc:Choice>
        </mc:AlternateContent>
        <mc:AlternateContent xmlns:mc="http://schemas.openxmlformats.org/markup-compatibility/2006">
          <mc:Choice Requires="x14">
            <control shapeId="1299" r:id="rId82" name="Check Box 275">
              <controlPr defaultSize="0" autoFill="0" autoLine="0" autoPict="0">
                <anchor moveWithCells="1">
                  <from>
                    <xdr:col>1</xdr:col>
                    <xdr:colOff>28575</xdr:colOff>
                    <xdr:row>331</xdr:row>
                    <xdr:rowOff>19050</xdr:rowOff>
                  </from>
                  <to>
                    <xdr:col>2</xdr:col>
                    <xdr:colOff>9525</xdr:colOff>
                    <xdr:row>332</xdr:row>
                    <xdr:rowOff>0</xdr:rowOff>
                  </to>
                </anchor>
              </controlPr>
            </control>
          </mc:Choice>
        </mc:AlternateContent>
        <mc:AlternateContent xmlns:mc="http://schemas.openxmlformats.org/markup-compatibility/2006">
          <mc:Choice Requires="x14">
            <control shapeId="1300" r:id="rId83" name="Check Box 276">
              <controlPr defaultSize="0" autoFill="0" autoLine="0" autoPict="0">
                <anchor moveWithCells="1">
                  <from>
                    <xdr:col>1</xdr:col>
                    <xdr:colOff>28575</xdr:colOff>
                    <xdr:row>332</xdr:row>
                    <xdr:rowOff>57150</xdr:rowOff>
                  </from>
                  <to>
                    <xdr:col>2</xdr:col>
                    <xdr:colOff>9525</xdr:colOff>
                    <xdr:row>332</xdr:row>
                    <xdr:rowOff>219075</xdr:rowOff>
                  </to>
                </anchor>
              </controlPr>
            </control>
          </mc:Choice>
        </mc:AlternateContent>
        <mc:AlternateContent xmlns:mc="http://schemas.openxmlformats.org/markup-compatibility/2006">
          <mc:Choice Requires="x14">
            <control shapeId="1301" r:id="rId84" name="Check Box 277">
              <controlPr defaultSize="0" autoFill="0" autoLine="0" autoPict="0">
                <anchor moveWithCells="1">
                  <from>
                    <xdr:col>1</xdr:col>
                    <xdr:colOff>28575</xdr:colOff>
                    <xdr:row>333</xdr:row>
                    <xdr:rowOff>19050</xdr:rowOff>
                  </from>
                  <to>
                    <xdr:col>2</xdr:col>
                    <xdr:colOff>9525</xdr:colOff>
                    <xdr:row>333</xdr:row>
                    <xdr:rowOff>180975</xdr:rowOff>
                  </to>
                </anchor>
              </controlPr>
            </control>
          </mc:Choice>
        </mc:AlternateContent>
        <mc:AlternateContent xmlns:mc="http://schemas.openxmlformats.org/markup-compatibility/2006">
          <mc:Choice Requires="x14">
            <control shapeId="1302" r:id="rId85" name="Check Box 278">
              <controlPr defaultSize="0" autoFill="0" autoLine="0" autoPict="0">
                <anchor moveWithCells="1">
                  <from>
                    <xdr:col>1</xdr:col>
                    <xdr:colOff>28575</xdr:colOff>
                    <xdr:row>334</xdr:row>
                    <xdr:rowOff>66675</xdr:rowOff>
                  </from>
                  <to>
                    <xdr:col>2</xdr:col>
                    <xdr:colOff>9525</xdr:colOff>
                    <xdr:row>335</xdr:row>
                    <xdr:rowOff>0</xdr:rowOff>
                  </to>
                </anchor>
              </controlPr>
            </control>
          </mc:Choice>
        </mc:AlternateContent>
        <mc:AlternateContent xmlns:mc="http://schemas.openxmlformats.org/markup-compatibility/2006">
          <mc:Choice Requires="x14">
            <control shapeId="1303" r:id="rId86" name="Check Box 279">
              <controlPr defaultSize="0" autoFill="0" autoLine="0" autoPict="0">
                <anchor moveWithCells="1">
                  <from>
                    <xdr:col>1</xdr:col>
                    <xdr:colOff>28575</xdr:colOff>
                    <xdr:row>335</xdr:row>
                    <xdr:rowOff>19050</xdr:rowOff>
                  </from>
                  <to>
                    <xdr:col>2</xdr:col>
                    <xdr:colOff>9525</xdr:colOff>
                    <xdr:row>335</xdr:row>
                    <xdr:rowOff>180975</xdr:rowOff>
                  </to>
                </anchor>
              </controlPr>
            </control>
          </mc:Choice>
        </mc:AlternateContent>
        <mc:AlternateContent xmlns:mc="http://schemas.openxmlformats.org/markup-compatibility/2006">
          <mc:Choice Requires="x14">
            <control shapeId="1304" r:id="rId87" name="Check Box 280">
              <controlPr defaultSize="0" autoFill="0" autoLine="0" autoPict="0">
                <anchor moveWithCells="1">
                  <from>
                    <xdr:col>17</xdr:col>
                    <xdr:colOff>66675</xdr:colOff>
                    <xdr:row>376</xdr:row>
                    <xdr:rowOff>114300</xdr:rowOff>
                  </from>
                  <to>
                    <xdr:col>17</xdr:col>
                    <xdr:colOff>247650</xdr:colOff>
                    <xdr:row>377</xdr:row>
                    <xdr:rowOff>0</xdr:rowOff>
                  </to>
                </anchor>
              </controlPr>
            </control>
          </mc:Choice>
        </mc:AlternateContent>
        <mc:AlternateContent xmlns:mc="http://schemas.openxmlformats.org/markup-compatibility/2006">
          <mc:Choice Requires="x14">
            <control shapeId="1305" r:id="rId88" name="Check Box 281">
              <controlPr defaultSize="0" autoFill="0" autoLine="0" autoPict="0">
                <anchor moveWithCells="1">
                  <from>
                    <xdr:col>21</xdr:col>
                    <xdr:colOff>76200</xdr:colOff>
                    <xdr:row>376</xdr:row>
                    <xdr:rowOff>104775</xdr:rowOff>
                  </from>
                  <to>
                    <xdr:col>21</xdr:col>
                    <xdr:colOff>257175</xdr:colOff>
                    <xdr:row>377</xdr:row>
                    <xdr:rowOff>0</xdr:rowOff>
                  </to>
                </anchor>
              </controlPr>
            </control>
          </mc:Choice>
        </mc:AlternateContent>
        <mc:AlternateContent xmlns:mc="http://schemas.openxmlformats.org/markup-compatibility/2006">
          <mc:Choice Requires="x14">
            <control shapeId="1308" r:id="rId89" name="Check Box 284">
              <controlPr defaultSize="0" autoFill="0" autoLine="0" autoPict="0">
                <anchor moveWithCells="1">
                  <from>
                    <xdr:col>6</xdr:col>
                    <xdr:colOff>38100</xdr:colOff>
                    <xdr:row>498</xdr:row>
                    <xdr:rowOff>9525</xdr:rowOff>
                  </from>
                  <to>
                    <xdr:col>6</xdr:col>
                    <xdr:colOff>247650</xdr:colOff>
                    <xdr:row>499</xdr:row>
                    <xdr:rowOff>9525</xdr:rowOff>
                  </to>
                </anchor>
              </controlPr>
            </control>
          </mc:Choice>
        </mc:AlternateContent>
        <mc:AlternateContent xmlns:mc="http://schemas.openxmlformats.org/markup-compatibility/2006">
          <mc:Choice Requires="x14">
            <control shapeId="1309" r:id="rId90" name="Check Box 285">
              <controlPr defaultSize="0" autoFill="0" autoLine="0" autoPict="0">
                <anchor moveWithCells="1">
                  <from>
                    <xdr:col>9</xdr:col>
                    <xdr:colOff>9525</xdr:colOff>
                    <xdr:row>498</xdr:row>
                    <xdr:rowOff>9525</xdr:rowOff>
                  </from>
                  <to>
                    <xdr:col>9</xdr:col>
                    <xdr:colOff>219075</xdr:colOff>
                    <xdr:row>499</xdr:row>
                    <xdr:rowOff>9525</xdr:rowOff>
                  </to>
                </anchor>
              </controlPr>
            </control>
          </mc:Choice>
        </mc:AlternateContent>
        <mc:AlternateContent xmlns:mc="http://schemas.openxmlformats.org/markup-compatibility/2006">
          <mc:Choice Requires="x14">
            <control shapeId="1312" r:id="rId91" name="Check Box 288">
              <controlPr defaultSize="0" autoFill="0" autoLine="0" autoPict="0">
                <anchor moveWithCells="1">
                  <from>
                    <xdr:col>0</xdr:col>
                    <xdr:colOff>57150</xdr:colOff>
                    <xdr:row>513</xdr:row>
                    <xdr:rowOff>152400</xdr:rowOff>
                  </from>
                  <to>
                    <xdr:col>1</xdr:col>
                    <xdr:colOff>0</xdr:colOff>
                    <xdr:row>515</xdr:row>
                    <xdr:rowOff>28575</xdr:rowOff>
                  </to>
                </anchor>
              </controlPr>
            </control>
          </mc:Choice>
        </mc:AlternateContent>
        <mc:AlternateContent xmlns:mc="http://schemas.openxmlformats.org/markup-compatibility/2006">
          <mc:Choice Requires="x14">
            <control shapeId="1313" r:id="rId92" name="Check Box 289">
              <controlPr defaultSize="0" autoFill="0" autoLine="0" autoPict="0">
                <anchor moveWithCells="1">
                  <from>
                    <xdr:col>0</xdr:col>
                    <xdr:colOff>57150</xdr:colOff>
                    <xdr:row>516</xdr:row>
                    <xdr:rowOff>28575</xdr:rowOff>
                  </from>
                  <to>
                    <xdr:col>0</xdr:col>
                    <xdr:colOff>228600</xdr:colOff>
                    <xdr:row>517</xdr:row>
                    <xdr:rowOff>0</xdr:rowOff>
                  </to>
                </anchor>
              </controlPr>
            </control>
          </mc:Choice>
        </mc:AlternateContent>
        <mc:AlternateContent xmlns:mc="http://schemas.openxmlformats.org/markup-compatibility/2006">
          <mc:Choice Requires="x14">
            <control shapeId="1317" r:id="rId93" name="Check Box 293">
              <controlPr defaultSize="0" autoFill="0" autoLine="0" autoPict="0">
                <anchor moveWithCells="1">
                  <from>
                    <xdr:col>0</xdr:col>
                    <xdr:colOff>57150</xdr:colOff>
                    <xdr:row>517</xdr:row>
                    <xdr:rowOff>28575</xdr:rowOff>
                  </from>
                  <to>
                    <xdr:col>0</xdr:col>
                    <xdr:colOff>228600</xdr:colOff>
                    <xdr:row>518</xdr:row>
                    <xdr:rowOff>0</xdr:rowOff>
                  </to>
                </anchor>
              </controlPr>
            </control>
          </mc:Choice>
        </mc:AlternateContent>
        <mc:AlternateContent xmlns:mc="http://schemas.openxmlformats.org/markup-compatibility/2006">
          <mc:Choice Requires="x14">
            <control shapeId="1318" r:id="rId94" name="Check Box 294">
              <controlPr defaultSize="0" autoFill="0" autoLine="0" autoPict="0">
                <anchor moveWithCells="1">
                  <from>
                    <xdr:col>0</xdr:col>
                    <xdr:colOff>57150</xdr:colOff>
                    <xdr:row>518</xdr:row>
                    <xdr:rowOff>28575</xdr:rowOff>
                  </from>
                  <to>
                    <xdr:col>0</xdr:col>
                    <xdr:colOff>228600</xdr:colOff>
                    <xdr:row>519</xdr:row>
                    <xdr:rowOff>0</xdr:rowOff>
                  </to>
                </anchor>
              </controlPr>
            </control>
          </mc:Choice>
        </mc:AlternateContent>
        <mc:AlternateContent xmlns:mc="http://schemas.openxmlformats.org/markup-compatibility/2006">
          <mc:Choice Requires="x14">
            <control shapeId="1319" r:id="rId95" name="Check Box 295">
              <controlPr defaultSize="0" autoFill="0" autoLine="0" autoPict="0">
                <anchor moveWithCells="1">
                  <from>
                    <xdr:col>0</xdr:col>
                    <xdr:colOff>57150</xdr:colOff>
                    <xdr:row>519</xdr:row>
                    <xdr:rowOff>28575</xdr:rowOff>
                  </from>
                  <to>
                    <xdr:col>0</xdr:col>
                    <xdr:colOff>228600</xdr:colOff>
                    <xdr:row>520</xdr:row>
                    <xdr:rowOff>0</xdr:rowOff>
                  </to>
                </anchor>
              </controlPr>
            </control>
          </mc:Choice>
        </mc:AlternateContent>
        <mc:AlternateContent xmlns:mc="http://schemas.openxmlformats.org/markup-compatibility/2006">
          <mc:Choice Requires="x14">
            <control shapeId="1320" r:id="rId96" name="Check Box 296">
              <controlPr defaultSize="0" autoFill="0" autoLine="0" autoPict="0">
                <anchor moveWithCells="1">
                  <from>
                    <xdr:col>0</xdr:col>
                    <xdr:colOff>57150</xdr:colOff>
                    <xdr:row>520</xdr:row>
                    <xdr:rowOff>28575</xdr:rowOff>
                  </from>
                  <to>
                    <xdr:col>0</xdr:col>
                    <xdr:colOff>228600</xdr:colOff>
                    <xdr:row>521</xdr:row>
                    <xdr:rowOff>0</xdr:rowOff>
                  </to>
                </anchor>
              </controlPr>
            </control>
          </mc:Choice>
        </mc:AlternateContent>
        <mc:AlternateContent xmlns:mc="http://schemas.openxmlformats.org/markup-compatibility/2006">
          <mc:Choice Requires="x14">
            <control shapeId="1321" r:id="rId97" name="Check Box 297">
              <controlPr defaultSize="0" autoFill="0" autoLine="0" autoPict="0">
                <anchor moveWithCells="1">
                  <from>
                    <xdr:col>0</xdr:col>
                    <xdr:colOff>57150</xdr:colOff>
                    <xdr:row>521</xdr:row>
                    <xdr:rowOff>28575</xdr:rowOff>
                  </from>
                  <to>
                    <xdr:col>0</xdr:col>
                    <xdr:colOff>228600</xdr:colOff>
                    <xdr:row>522</xdr:row>
                    <xdr:rowOff>0</xdr:rowOff>
                  </to>
                </anchor>
              </controlPr>
            </control>
          </mc:Choice>
        </mc:AlternateContent>
        <mc:AlternateContent xmlns:mc="http://schemas.openxmlformats.org/markup-compatibility/2006">
          <mc:Choice Requires="x14">
            <control shapeId="1322" r:id="rId98" name="Check Box 298">
              <controlPr defaultSize="0" autoFill="0" autoLine="0" autoPict="0">
                <anchor moveWithCells="1">
                  <from>
                    <xdr:col>0</xdr:col>
                    <xdr:colOff>57150</xdr:colOff>
                    <xdr:row>522</xdr:row>
                    <xdr:rowOff>28575</xdr:rowOff>
                  </from>
                  <to>
                    <xdr:col>0</xdr:col>
                    <xdr:colOff>228600</xdr:colOff>
                    <xdr:row>523</xdr:row>
                    <xdr:rowOff>0</xdr:rowOff>
                  </to>
                </anchor>
              </controlPr>
            </control>
          </mc:Choice>
        </mc:AlternateContent>
        <mc:AlternateContent xmlns:mc="http://schemas.openxmlformats.org/markup-compatibility/2006">
          <mc:Choice Requires="x14">
            <control shapeId="1323" r:id="rId99" name="Check Box 299">
              <controlPr defaultSize="0" autoFill="0" autoLine="0" autoPict="0">
                <anchor moveWithCells="1">
                  <from>
                    <xdr:col>1</xdr:col>
                    <xdr:colOff>28575</xdr:colOff>
                    <xdr:row>341</xdr:row>
                    <xdr:rowOff>19050</xdr:rowOff>
                  </from>
                  <to>
                    <xdr:col>2</xdr:col>
                    <xdr:colOff>9525</xdr:colOff>
                    <xdr:row>342</xdr:row>
                    <xdr:rowOff>0</xdr:rowOff>
                  </to>
                </anchor>
              </controlPr>
            </control>
          </mc:Choice>
        </mc:AlternateContent>
        <mc:AlternateContent xmlns:mc="http://schemas.openxmlformats.org/markup-compatibility/2006">
          <mc:Choice Requires="x14">
            <control shapeId="1324" r:id="rId100" name="Check Box 300">
              <controlPr defaultSize="0" autoFill="0" autoLine="0" autoPict="0">
                <anchor moveWithCells="1">
                  <from>
                    <xdr:col>2</xdr:col>
                    <xdr:colOff>28575</xdr:colOff>
                    <xdr:row>344</xdr:row>
                    <xdr:rowOff>19050</xdr:rowOff>
                  </from>
                  <to>
                    <xdr:col>3</xdr:col>
                    <xdr:colOff>9525</xdr:colOff>
                    <xdr:row>345</xdr:row>
                    <xdr:rowOff>0</xdr:rowOff>
                  </to>
                </anchor>
              </controlPr>
            </control>
          </mc:Choice>
        </mc:AlternateContent>
        <mc:AlternateContent xmlns:mc="http://schemas.openxmlformats.org/markup-compatibility/2006">
          <mc:Choice Requires="x14">
            <control shapeId="1325" r:id="rId101" name="Check Box 301">
              <controlPr defaultSize="0" autoFill="0" autoLine="0" autoPict="0">
                <anchor moveWithCells="1">
                  <from>
                    <xdr:col>6</xdr:col>
                    <xdr:colOff>28575</xdr:colOff>
                    <xdr:row>344</xdr:row>
                    <xdr:rowOff>19050</xdr:rowOff>
                  </from>
                  <to>
                    <xdr:col>7</xdr:col>
                    <xdr:colOff>9525</xdr:colOff>
                    <xdr:row>345</xdr:row>
                    <xdr:rowOff>0</xdr:rowOff>
                  </to>
                </anchor>
              </controlPr>
            </control>
          </mc:Choice>
        </mc:AlternateContent>
        <mc:AlternateContent xmlns:mc="http://schemas.openxmlformats.org/markup-compatibility/2006">
          <mc:Choice Requires="x14">
            <control shapeId="1326" r:id="rId102" name="Check Box 302">
              <controlPr defaultSize="0" autoFill="0" autoLine="0" autoPict="0">
                <anchor moveWithCells="1">
                  <from>
                    <xdr:col>11</xdr:col>
                    <xdr:colOff>28575</xdr:colOff>
                    <xdr:row>344</xdr:row>
                    <xdr:rowOff>19050</xdr:rowOff>
                  </from>
                  <to>
                    <xdr:col>12</xdr:col>
                    <xdr:colOff>9525</xdr:colOff>
                    <xdr:row>345</xdr:row>
                    <xdr:rowOff>0</xdr:rowOff>
                  </to>
                </anchor>
              </controlPr>
            </control>
          </mc:Choice>
        </mc:AlternateContent>
        <mc:AlternateContent xmlns:mc="http://schemas.openxmlformats.org/markup-compatibility/2006">
          <mc:Choice Requires="x14">
            <control shapeId="1327" r:id="rId103" name="Check Box 303">
              <controlPr defaultSize="0" autoFill="0" autoLine="0" autoPict="0">
                <anchor moveWithCells="1">
                  <from>
                    <xdr:col>19</xdr:col>
                    <xdr:colOff>95250</xdr:colOff>
                    <xdr:row>346</xdr:row>
                    <xdr:rowOff>0</xdr:rowOff>
                  </from>
                  <to>
                    <xdr:col>20</xdr:col>
                    <xdr:colOff>76200</xdr:colOff>
                    <xdr:row>347</xdr:row>
                    <xdr:rowOff>0</xdr:rowOff>
                  </to>
                </anchor>
              </controlPr>
            </control>
          </mc:Choice>
        </mc:AlternateContent>
        <mc:AlternateContent xmlns:mc="http://schemas.openxmlformats.org/markup-compatibility/2006">
          <mc:Choice Requires="x14">
            <control shapeId="1328" r:id="rId104" name="Check Box 304">
              <controlPr defaultSize="0" autoFill="0" autoLine="0" autoPict="0">
                <anchor moveWithCells="1">
                  <from>
                    <xdr:col>21</xdr:col>
                    <xdr:colOff>95250</xdr:colOff>
                    <xdr:row>346</xdr:row>
                    <xdr:rowOff>9525</xdr:rowOff>
                  </from>
                  <to>
                    <xdr:col>22</xdr:col>
                    <xdr:colOff>76200</xdr:colOff>
                    <xdr:row>347</xdr:row>
                    <xdr:rowOff>0</xdr:rowOff>
                  </to>
                </anchor>
              </controlPr>
            </control>
          </mc:Choice>
        </mc:AlternateContent>
        <mc:AlternateContent xmlns:mc="http://schemas.openxmlformats.org/markup-compatibility/2006">
          <mc:Choice Requires="x14">
            <control shapeId="1334" r:id="rId105" name="Check Box 310">
              <controlPr defaultSize="0" autoFill="0" autoLine="0" autoPict="0">
                <anchor moveWithCells="1">
                  <from>
                    <xdr:col>16</xdr:col>
                    <xdr:colOff>152400</xdr:colOff>
                    <xdr:row>220</xdr:row>
                    <xdr:rowOff>66675</xdr:rowOff>
                  </from>
                  <to>
                    <xdr:col>22</xdr:col>
                    <xdr:colOff>228600</xdr:colOff>
                    <xdr:row>220</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11"/>
  <sheetViews>
    <sheetView workbookViewId="0">
      <selection activeCell="B10" sqref="B10"/>
    </sheetView>
  </sheetViews>
  <sheetFormatPr defaultRowHeight="15" x14ac:dyDescent="0.25"/>
  <cols>
    <col min="2" max="2" width="21.28515625" customWidth="1"/>
    <col min="3" max="3" width="20.7109375" customWidth="1"/>
  </cols>
  <sheetData>
    <row r="2" spans="1:3" ht="21" x14ac:dyDescent="0.35">
      <c r="A2" s="81"/>
      <c r="B2" s="82" t="s">
        <v>133</v>
      </c>
      <c r="C2" s="82" t="s">
        <v>155</v>
      </c>
    </row>
    <row r="3" spans="1:3" ht="21" x14ac:dyDescent="0.35">
      <c r="A3" s="82">
        <v>1</v>
      </c>
      <c r="B3" s="82" t="s">
        <v>156</v>
      </c>
      <c r="C3" s="82" t="s">
        <v>156</v>
      </c>
    </row>
    <row r="4" spans="1:3" ht="21" x14ac:dyDescent="0.35">
      <c r="A4" s="82">
        <v>2</v>
      </c>
      <c r="B4" s="83">
        <v>3</v>
      </c>
      <c r="C4" s="83">
        <v>4</v>
      </c>
    </row>
    <row r="5" spans="1:3" ht="21" x14ac:dyDescent="0.35">
      <c r="A5" s="82">
        <v>3</v>
      </c>
      <c r="B5" s="83">
        <v>5</v>
      </c>
      <c r="C5" s="83">
        <v>2</v>
      </c>
    </row>
    <row r="6" spans="1:3" ht="21" x14ac:dyDescent="0.35">
      <c r="A6" s="82">
        <v>4</v>
      </c>
      <c r="B6" s="83">
        <v>3</v>
      </c>
      <c r="C6" s="83">
        <v>4</v>
      </c>
    </row>
    <row r="7" spans="1:3" ht="21" x14ac:dyDescent="0.35">
      <c r="A7" s="82">
        <v>5</v>
      </c>
      <c r="B7" s="83">
        <v>5</v>
      </c>
      <c r="C7" s="83">
        <v>6</v>
      </c>
    </row>
    <row r="8" spans="1:3" ht="21" x14ac:dyDescent="0.35">
      <c r="A8" s="82">
        <v>6</v>
      </c>
      <c r="B8" s="83">
        <v>4</v>
      </c>
      <c r="C8" s="83">
        <v>7</v>
      </c>
    </row>
    <row r="9" spans="1:3" ht="30.75" customHeight="1" x14ac:dyDescent="0.35">
      <c r="A9" s="81"/>
      <c r="B9" s="82" t="s">
        <v>157</v>
      </c>
      <c r="C9" s="84" t="s">
        <v>158</v>
      </c>
    </row>
    <row r="10" spans="1:3" ht="59.25" customHeight="1" x14ac:dyDescent="0.35">
      <c r="A10" s="81"/>
      <c r="B10" s="83" t="e">
        <f>LARGE(#REF!,3)</f>
        <v>#REF!</v>
      </c>
      <c r="C10" s="81" t="s">
        <v>159</v>
      </c>
    </row>
    <row r="11" spans="1:3" ht="48.75" customHeight="1" x14ac:dyDescent="0.35">
      <c r="A11" s="81"/>
      <c r="B11" s="83" t="e">
        <f>LARGE(#REF!,7)</f>
        <v>#REF!</v>
      </c>
      <c r="C11" s="81" t="s">
        <v>160</v>
      </c>
    </row>
  </sheetData>
  <customSheetViews>
    <customSheetView guid="{CD83341C-7113-459C-BA6F-AEA230116C2A}">
      <selection activeCell="B10" sqref="B10"/>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customSheetViews>
    <customSheetView guid="{CD83341C-7113-459C-BA6F-AEA230116C2A}">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ptravis</dc:creator>
  <cp:lastModifiedBy>Brittnee Fisher</cp:lastModifiedBy>
  <cp:lastPrinted>2017-03-03T16:44:27Z</cp:lastPrinted>
  <dcterms:created xsi:type="dcterms:W3CDTF">2013-01-15T20:15:33Z</dcterms:created>
  <dcterms:modified xsi:type="dcterms:W3CDTF">2026-05-28T14:33:54Z</dcterms:modified>
</cp:coreProperties>
</file>